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8800" windowHeight="12135" activeTab="4"/>
  </bookViews>
  <sheets>
    <sheet name="FORMATO 1" sheetId="5" r:id="rId1"/>
    <sheet name="FORMATO 2" sheetId="6" r:id="rId2"/>
    <sheet name="FORMATO 3" sheetId="7" r:id="rId3"/>
    <sheet name="FORMATO 4" sheetId="8" r:id="rId4"/>
    <sheet name="FORMATO 5" sheetId="9" r:id="rId5"/>
    <sheet name="F6A" sheetId="1" r:id="rId6"/>
    <sheet name="F6B" sheetId="2" r:id="rId7"/>
    <sheet name="F6C" sheetId="3" r:id="rId8"/>
    <sheet name="F6D" sheetId="4" r:id="rId9"/>
  </sheets>
  <definedNames>
    <definedName name="_xlnm.Print_Area" localSheetId="5">F6A!$A$1:$G$160</definedName>
    <definedName name="_xlnm.Print_Area" localSheetId="7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17" i="2"/>
  <c r="D17" i="2"/>
  <c r="D16" i="2"/>
  <c r="G16" i="2" s="1"/>
  <c r="G15" i="2"/>
  <c r="D15" i="2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G31" i="4"/>
  <c r="D31" i="4"/>
  <c r="D30" i="4"/>
  <c r="G30" i="4" s="1"/>
  <c r="D29" i="4"/>
  <c r="G29" i="4" s="1"/>
  <c r="C24" i="4"/>
  <c r="B24" i="4"/>
  <c r="G24" i="4"/>
  <c r="F24" i="4"/>
  <c r="E24" i="4"/>
  <c r="D24" i="4"/>
  <c r="D26" i="4"/>
  <c r="G26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G70" i="3"/>
  <c r="D70" i="3"/>
  <c r="D69" i="3"/>
  <c r="G69" i="3" s="1"/>
  <c r="G68" i="3"/>
  <c r="D68" i="3"/>
  <c r="D67" i="3"/>
  <c r="G67" i="3" s="1"/>
  <c r="G66" i="3"/>
  <c r="D66" i="3"/>
  <c r="D65" i="3"/>
  <c r="G65" i="3" s="1"/>
  <c r="G64" i="3"/>
  <c r="D64" i="3"/>
  <c r="D63" i="3"/>
  <c r="G63" i="3" s="1"/>
  <c r="G62" i="3"/>
  <c r="D62" i="3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G52" i="3"/>
  <c r="D52" i="3"/>
  <c r="D51" i="3"/>
  <c r="G51" i="3" s="1"/>
  <c r="G50" i="3"/>
  <c r="D50" i="3"/>
  <c r="D49" i="3"/>
  <c r="G49" i="3" s="1"/>
  <c r="G48" i="3"/>
  <c r="D48" i="3"/>
  <c r="D47" i="3"/>
  <c r="G47" i="3" s="1"/>
  <c r="G46" i="3"/>
  <c r="D46" i="3"/>
  <c r="D45" i="3"/>
  <c r="G45" i="3" s="1"/>
  <c r="G41" i="3"/>
  <c r="D41" i="3"/>
  <c r="D40" i="3"/>
  <c r="G40" i="3" s="1"/>
  <c r="G39" i="3"/>
  <c r="D39" i="3"/>
  <c r="D38" i="3"/>
  <c r="G38" i="3" s="1"/>
  <c r="G36" i="3"/>
  <c r="D36" i="3"/>
  <c r="D35" i="3"/>
  <c r="G35" i="3" s="1"/>
  <c r="G34" i="3"/>
  <c r="D34" i="3"/>
  <c r="D33" i="3"/>
  <c r="G33" i="3" s="1"/>
  <c r="G32" i="3"/>
  <c r="D32" i="3"/>
  <c r="D31" i="3"/>
  <c r="G31" i="3" s="1"/>
  <c r="G30" i="3"/>
  <c r="D30" i="3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G18" i="3"/>
  <c r="D18" i="3"/>
  <c r="D17" i="3"/>
  <c r="G17" i="3" s="1"/>
  <c r="G16" i="3"/>
  <c r="D16" i="3"/>
  <c r="D15" i="3"/>
  <c r="G15" i="3" s="1"/>
  <c r="G14" i="3"/>
  <c r="D14" i="3"/>
  <c r="D13" i="3"/>
  <c r="G13" i="3" s="1"/>
  <c r="G12" i="3"/>
  <c r="D12" i="3"/>
  <c r="G11" i="3"/>
  <c r="D11" i="3"/>
  <c r="G157" i="1"/>
  <c r="G156" i="1"/>
  <c r="G155" i="1"/>
  <c r="G154" i="1"/>
  <c r="G153" i="1"/>
  <c r="G152" i="1"/>
  <c r="G151" i="1"/>
  <c r="G149" i="1"/>
  <c r="G148" i="1"/>
  <c r="G147" i="1"/>
  <c r="G145" i="1"/>
  <c r="G144" i="1"/>
  <c r="G143" i="1"/>
  <c r="G142" i="1"/>
  <c r="G141" i="1"/>
  <c r="G140" i="1"/>
  <c r="G139" i="1"/>
  <c r="G138" i="1"/>
  <c r="G136" i="1"/>
  <c r="G135" i="1"/>
  <c r="G134" i="1"/>
  <c r="G132" i="1"/>
  <c r="G131" i="1"/>
  <c r="G130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0" i="1"/>
  <c r="G59" i="1"/>
  <c r="G56" i="1"/>
  <c r="G55" i="1"/>
  <c r="G53" i="1"/>
  <c r="G51" i="1"/>
  <c r="G47" i="1"/>
  <c r="G46" i="1"/>
  <c r="G45" i="1"/>
  <c r="G44" i="1"/>
  <c r="G43" i="1"/>
  <c r="G42" i="1"/>
  <c r="G41" i="1"/>
  <c r="G40" i="1"/>
  <c r="G39" i="1"/>
  <c r="G26" i="1"/>
  <c r="G21" i="1"/>
  <c r="G16" i="1"/>
  <c r="D157" i="1"/>
  <c r="D156" i="1"/>
  <c r="D155" i="1"/>
  <c r="D154" i="1"/>
  <c r="D153" i="1"/>
  <c r="D152" i="1"/>
  <c r="D151" i="1"/>
  <c r="D149" i="1"/>
  <c r="D148" i="1"/>
  <c r="D147" i="1"/>
  <c r="D145" i="1"/>
  <c r="D144" i="1"/>
  <c r="D143" i="1"/>
  <c r="D142" i="1"/>
  <c r="D141" i="1"/>
  <c r="D140" i="1"/>
  <c r="D139" i="1"/>
  <c r="D138" i="1"/>
  <c r="D136" i="1"/>
  <c r="D135" i="1"/>
  <c r="D134" i="1"/>
  <c r="D132" i="1"/>
  <c r="D131" i="1"/>
  <c r="D130" i="1"/>
  <c r="D129" i="1"/>
  <c r="G129" i="1" s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2" i="1"/>
  <c r="D81" i="1"/>
  <c r="D80" i="1"/>
  <c r="D79" i="1"/>
  <c r="D78" i="1"/>
  <c r="D77" i="1"/>
  <c r="D76" i="1"/>
  <c r="D74" i="1"/>
  <c r="D73" i="1"/>
  <c r="D72" i="1"/>
  <c r="D70" i="1"/>
  <c r="D69" i="1"/>
  <c r="D68" i="1"/>
  <c r="D67" i="1"/>
  <c r="D66" i="1"/>
  <c r="D65" i="1"/>
  <c r="D64" i="1"/>
  <c r="D63" i="1"/>
  <c r="D61" i="1"/>
  <c r="G61" i="1" s="1"/>
  <c r="D60" i="1"/>
  <c r="D59" i="1"/>
  <c r="D57" i="1"/>
  <c r="G57" i="1" s="1"/>
  <c r="D56" i="1"/>
  <c r="D55" i="1"/>
  <c r="D54" i="1"/>
  <c r="G54" i="1" s="1"/>
  <c r="D53" i="1"/>
  <c r="D52" i="1"/>
  <c r="G52" i="1" s="1"/>
  <c r="D51" i="1"/>
  <c r="D50" i="1"/>
  <c r="G50" i="1" s="1"/>
  <c r="D49" i="1"/>
  <c r="G49" i="1" s="1"/>
  <c r="D47" i="1"/>
  <c r="D46" i="1"/>
  <c r="D45" i="1"/>
  <c r="D44" i="1"/>
  <c r="D43" i="1"/>
  <c r="D42" i="1"/>
  <c r="D41" i="1"/>
  <c r="D40" i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D25" i="1"/>
  <c r="G25" i="1" s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B28" i="4" l="1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F43" i="3" s="1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C9" i="3" s="1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F29" i="2"/>
  <c r="F33" i="4"/>
  <c r="E9" i="4"/>
  <c r="E33" i="4" s="1"/>
  <c r="E43" i="3"/>
  <c r="F9" i="3"/>
  <c r="F77" i="3" s="1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C159" i="1" s="1"/>
  <c r="G9" i="1"/>
  <c r="G159" i="1" s="1"/>
  <c r="E9" i="1"/>
  <c r="D9" i="1"/>
  <c r="G77" i="3" l="1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<sst xmlns="http://schemas.openxmlformats.org/spreadsheetml/2006/main" count="834" uniqueCount="638">
  <si>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</si>
  <si>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</si>
  <si>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</si>
  <si>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</si>
  <si>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</si>
  <si>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</si>
  <si>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</si>
  <si>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</si>
  <si>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</si>
  <si>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</si>
  <si>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</si>
  <si>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</si>
  <si>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</si>
  <si>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</si>
  <si>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</si>
  <si>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</si>
  <si>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</si>
  <si>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</si>
  <si>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</si>
  <si>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</si>
  <si>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</si>
  <si>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</si>
  <si>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</si>
  <si>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</si>
  <si>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</si>
  <si>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</si>
  <si>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</si>
  <si>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</si>
  <si>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</si>
  <si>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</si>
  <si>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</si>
  <si>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</si>
  <si>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</si>
  <si>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</si>
  <si>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</si>
  <si>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</si>
  <si>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</si>
  <si>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</si>
  <si>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</si>
  <si>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</si>
  <si>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</si>
  <si>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</si>
  <si>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</si>
  <si>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</si>
  <si>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</si>
  <si>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</si>
  <si>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</si>
  <si>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</si>
  <si>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</si>
  <si>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</si>
  <si>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</si>
  <si>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</si>
  <si>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</si>
  <si>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</si>
  <si>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</si>
  <si>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</si>
  <si>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</si>
  <si>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</si>
  <si>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</si>
  <si>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</si>
  <si>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</si>
  <si>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</si>
  <si>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</si>
  <si>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</si>
  <si>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</si>
  <si>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</si>
  <si>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</si>
  <si>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</si>
  <si>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</si>
  <si>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</si>
  <si>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</si>
  <si>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</si>
  <si>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</si>
  <si>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</si>
  <si>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</si>
  <si>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</si>
  <si>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</si>
  <si>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</si>
  <si>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</si>
  <si>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</si>
  <si>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</si>
  <si>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</si>
  <si>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</si>
  <si>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</si>
  <si>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</si>
  <si>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</si>
  <si>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</si>
  <si>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</si>
  <si>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</si>
  <si>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</si>
  <si>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</si>
  <si>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</si>
  <si>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</si>
  <si>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</si>
  <si>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</si>
  <si>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</si>
  <si>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</si>
  <si>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</si>
  <si>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</si>
  <si>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</si>
  <si>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</si>
  <si>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</si>
  <si>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</si>
  <si>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</si>
  <si>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</si>
  <si>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</si>
  <si>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</si>
  <si>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</si>
  <si>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</si>
  <si>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</si>
  <si>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</si>
  <si>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</si>
  <si>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</si>
  <si>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</si>
  <si>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</si>
  <si>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</si>
  <si>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</si>
  <si>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</si>
  <si>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</si>
  <si>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</si>
  <si>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</si>
  <si>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</si>
  <si>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</si>
  <si>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</si>
  <si>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</si>
  <si>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</si>
  <si>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</si>
  <si>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</si>
  <si>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</si>
  <si>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</si>
  <si>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</si>
  <si>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</si>
  <si>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</si>
  <si>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</si>
  <si>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</si>
  <si>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</si>
  <si>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</si>
  <si>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</si>
  <si>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</si>
  <si>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</si>
  <si>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</si>
  <si>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</si>
  <si>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</si>
  <si>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</si>
  <si>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</si>
  <si>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</si>
  <si>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</si>
  <si>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</si>
  <si>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</si>
  <si>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</si>
  <si>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</si>
  <si>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</si>
  <si>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</si>
  <si>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</si>
  <si>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</si>
  <si>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</si>
  <si>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</si>
  <si>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</si>
  <si>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</si>
  <si>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</si>
  <si>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</si>
  <si>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</si>
  <si>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</si>
  <si>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</si>
  <si>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</si>
  <si>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</si>
  <si>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</si>
  <si>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</si>
  <si>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</si>
  <si>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</si>
  <si>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</si>
  <si>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</si>
  <si>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</si>
  <si>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</si>
  <si>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</si>
  <si>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</si>
  <si>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</si>
  <si>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</si>
  <si>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</si>
  <si>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</si>
  <si>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</si>
  <si>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</si>
  <si>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</si>
  <si>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</si>
  <si>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</si>
  <si>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</si>
  <si>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</si>
  <si>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</si>
  <si>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</si>
  <si>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</si>
  <si>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</si>
  <si>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</si>
  <si>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</si>
  <si>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</si>
  <si>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</si>
  <si>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</si>
  <si>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</si>
  <si>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</si>
  <si>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</si>
  <si>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</si>
  <si>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</si>
  <si>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</si>
  <si>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</si>
  <si>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</si>
  <si>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</si>
  <si>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</si>
  <si>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</si>
  <si>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</si>
  <si>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</si>
  <si>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</si>
  <si>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</si>
  <si>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</si>
  <si>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</si>
  <si>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</si>
  <si>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</si>
  <si>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</si>
  <si>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</si>
  <si>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</si>
  <si>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</si>
  <si>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</si>
  <si>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</si>
  <si>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</si>
  <si>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</si>
  <si>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</si>
  <si>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</si>
  <si>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</si>
  <si>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</si>
  <si>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</si>
  <si>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</si>
  <si>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</si>
  <si>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</si>
  <si>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</si>
  <si>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</si>
  <si>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</si>
  <si>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</si>
  <si>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</si>
  <si>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</si>
  <si>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</si>
  <si>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</si>
  <si>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</si>
  <si>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</si>
  <si>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</si>
  <si>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</si>
  <si>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</si>
  <si>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</si>
  <si>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</si>
  <si>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</si>
  <si>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</si>
  <si>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</si>
  <si>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</si>
  <si>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</si>
  <si>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</si>
  <si>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</si>
  <si>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</si>
  <si>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</si>
  <si>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</si>
  <si>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</si>
  <si>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</si>
  <si>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</si>
  <si>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</si>
  <si>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</si>
  <si>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</si>
  <si>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</si>
  <si>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</si>
  <si>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</si>
  <si>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</si>
  <si>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</si>
  <si>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</si>
  <si>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</si>
  <si>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</si>
  <si>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</si>
  <si>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</si>
  <si>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</si>
  <si>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</si>
  <si>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</si>
  <si>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</si>
  <si>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</si>
  <si>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</si>
  <si>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</si>
  <si>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</si>
  <si>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</si>
  <si>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</si>
  <si>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</si>
  <si>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</si>
  <si>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</si>
  <si>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</si>
  <si>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</si>
  <si>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</si>
  <si>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</si>
  <si>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</si>
  <si>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</si>
  <si>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</si>
  <si>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</si>
  <si>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</si>
  <si>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</si>
  <si>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</si>
  <si>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</si>
  <si>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</si>
  <si>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</si>
  <si>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</si>
  <si>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</si>
  <si>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</si>
  <si>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</si>
  <si>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</si>
  <si>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</si>
  <si>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</si>
  <si>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</si>
  <si>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</si>
  <si>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</si>
  <si>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</si>
  <si>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</si>
  <si>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</si>
  <si>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</si>
  <si>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</si>
  <si>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</si>
  <si>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</si>
  <si>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</si>
  <si>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</si>
  <si>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</si>
  <si>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</si>
  <si>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</si>
  <si>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</si>
  <si>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</si>
  <si>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</si>
  <si>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</si>
  <si>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</si>
  <si>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</si>
  <si>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</si>
  <si>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</si>
  <si>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</si>
  <si>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</si>
  <si>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</si>
  <si>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</si>
  <si>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</si>
  <si>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</si>
  <si>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</si>
  <si>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</si>
  <si>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</si>
  <si>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</si>
  <si>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</si>
  <si>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</si>
  <si>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</si>
  <si>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Junta Municipal de Agua Potable y Alcantarillado de Acámbaro, Gto.</t>
  </si>
  <si>
    <t>del 01 de Enero al 31 de Diciembre de 2022</t>
  </si>
  <si>
    <t>Formato 1 Estado de Situación Financiera Detallado - LDF</t>
  </si>
  <si>
    <t>Estado de Situación Financiera Detallado - LDF</t>
  </si>
  <si>
    <t>al 31 de Diciembre de 2021 y al 31 de Diciembre de 2022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</si>
  <si>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</si>
  <si>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</si>
  <si>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</si>
  <si>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</si>
  <si>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</si>
  <si>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</si>
  <si>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</si>
  <si>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</si>
  <si>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</si>
  <si>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</si>
  <si>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</si>
  <si>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</si>
  <si>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</si>
  <si>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</si>
  <si>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</si>
  <si>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</si>
  <si>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</si>
  <si>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</si>
  <si>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</si>
  <si>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</si>
  <si>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</si>
  <si>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</si>
  <si>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</si>
  <si>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</si>
  <si>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</si>
  <si>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</si>
  <si>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</si>
  <si>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</si>
  <si>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</si>
  <si>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</si>
  <si>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</si>
  <si>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</si>
  <si>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</si>
  <si>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</si>
  <si>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</si>
  <si>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</si>
  <si>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</si>
  <si>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</si>
  <si>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</si>
  <si>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</si>
  <si>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</si>
  <si>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</si>
  <si>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</si>
  <si>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</si>
  <si>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</si>
  <si>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</si>
  <si>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</si>
  <si>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</si>
  <si>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</si>
  <si>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</si>
  <si>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</si>
  <si>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</si>
  <si>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</si>
  <si>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</si>
  <si>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</si>
  <si>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</si>
  <si>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</si>
  <si>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</si>
  <si>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</si>
  <si>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</si>
  <si>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</si>
  <si>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</si>
  <si>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</si>
  <si>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</si>
  <si>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</si>
  <si>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</si>
  <si>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</si>
  <si>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</si>
  <si>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</si>
  <si>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</si>
  <si>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</si>
  <si>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</si>
  <si>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</si>
  <si>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</si>
  <si>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</si>
  <si>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</si>
  <si>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</si>
  <si>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</si>
  <si>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</si>
  <si>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</si>
  <si>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</si>
  <si>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</si>
  <si>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</si>
  <si>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</si>
  <si>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</si>
  <si>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</si>
  <si>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</si>
  <si>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</si>
  <si>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</si>
  <si>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</si>
  <si>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</si>
  <si>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</si>
  <si>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</si>
  <si>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</si>
  <si>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</si>
  <si>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</si>
  <si>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</si>
  <si>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</si>
  <si>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</si>
  <si>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</si>
  <si>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</si>
  <si>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</si>
  <si>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</si>
  <si>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</si>
  <si>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</si>
  <si>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</si>
  <si>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</si>
  <si>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</si>
  <si>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</si>
  <si>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</si>
  <si>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</si>
  <si>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</si>
  <si>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</si>
  <si>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</si>
  <si>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</si>
  <si>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</si>
  <si>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</si>
  <si>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</si>
  <si>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</si>
  <si>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</si>
  <si>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2021 y al 31 de Diciembre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</si>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</sst>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left" vertical="center" indent="2"/>
    </xf>
    <xf numFmtId="0" fontId="1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/>
    <xf numFmtId="0" fontId="0" fillId="0" borderId="14" xfId="0" applyBorder="1"/>
    <xf numFmtId="49" fontId="0" fillId="0" borderId="8" xfId="0" applyNumberFormat="1" applyFill="1" applyBorder="1" applyAlignment="1">
      <alignment horizontal="left" vertical="center" indent="3"/>
    </xf>
    <xf numFmtId="49" fontId="0" fillId="0" borderId="8" xfId="0" applyNumberForma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1" fillId="0" borderId="8" xfId="0" applyNumberFormat="1" applyFont="1" applyFill="1" applyBorder="1" applyAlignment="1">
      <alignment horizontal="left" indent="2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49" fontId="0" fillId="0" borderId="14" xfId="0" applyNumberFormat="1" applyBorder="1" applyAlignment="1">
      <alignment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167" fontId="0" fillId="0" borderId="13" xfId="4" applyFont="1" applyFill="1" applyBorder="1" applyAlignment="1" applyProtection="1">
      <alignment horizontal="right" vertical="center"/>
      <protection locked="0"/>
    </xf>
    <xf numFmtId="167" fontId="0" fillId="0" borderId="13" xfId="4" applyFont="1" applyFill="1" applyBorder="1" applyAlignment="1">
      <alignment horizontal="right" vertical="center"/>
    </xf>
    <xf numFmtId="167" fontId="1" fillId="0" borderId="13" xfId="4" applyFont="1" applyFill="1" applyBorder="1" applyAlignment="1" applyProtection="1">
      <alignment horizontal="right" vertical="center"/>
      <protection locked="0"/>
    </xf>
    <xf numFmtId="167" fontId="8" fillId="0" borderId="13" xfId="4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justify" vertical="center" wrapText="1"/>
    </xf>
    <xf numFmtId="0" fontId="9" fillId="0" borderId="10" xfId="0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3" xfId="0" applyFill="1" applyBorder="1"/>
    <xf numFmtId="0" fontId="2" fillId="0" borderId="14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2" fillId="0" borderId="14" xfId="0" applyFont="1" applyFill="1" applyBorder="1" applyAlignment="1">
      <alignment vertical="center"/>
    </xf>
    <xf numFmtId="167" fontId="1" fillId="0" borderId="13" xfId="4" applyFont="1" applyFill="1" applyBorder="1" applyAlignment="1" applyProtection="1">
      <alignment horizontal="right" vertical="center"/>
      <protection locked="0"/>
    </xf>
    <xf numFmtId="167" fontId="0" fillId="0" borderId="13" xfId="4" applyFont="1" applyFill="1" applyBorder="1" applyAlignment="1" applyProtection="1">
      <alignment horizontal="right" vertical="center"/>
      <protection locked="0"/>
    </xf>
    <xf numFmtId="167" fontId="0" fillId="0" borderId="13" xfId="4" applyFont="1" applyFill="1" applyBorder="1" applyAlignment="1">
      <alignment horizontal="right"/>
    </xf>
    <xf numFmtId="167" fontId="0" fillId="2" borderId="15" xfId="4" applyFont="1" applyFill="1" applyBorder="1" applyAlignment="1">
      <alignment horizontal="right"/>
    </xf>
    <xf numFmtId="167" fontId="0" fillId="0" borderId="13" xfId="4" applyFont="1" applyBorder="1" applyAlignment="1">
      <alignment horizontal="right"/>
    </xf>
    <xf numFmtId="167" fontId="0" fillId="0" borderId="13" xfId="4" applyFont="1" applyFill="1" applyBorder="1" applyAlignment="1">
      <alignment horizontal="right" vertical="center"/>
    </xf>
    <xf numFmtId="167" fontId="0" fillId="0" borderId="14" xfId="4" applyFont="1" applyFill="1" applyBorder="1" applyAlignment="1">
      <alignment horizontal="right"/>
    </xf>
    <xf numFmtId="167" fontId="8" fillId="0" borderId="13" xfId="4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Fill="1" applyBorder="1"/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8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2" fillId="0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7" fontId="1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>
      <alignment vertical="center"/>
    </xf>
    <xf numFmtId="167" fontId="0" fillId="0" borderId="14" xfId="4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1" fillId="0" borderId="14" xfId="0" applyFont="1" applyFill="1" applyBorder="1" applyAlignment="1">
      <alignment horizontal="left" vertical="center" indent="3"/>
    </xf>
    <xf numFmtId="3" fontId="0" fillId="0" borderId="14" xfId="0" applyNumberFormat="1" applyFill="1" applyBorder="1"/>
    <xf numFmtId="3" fontId="0" fillId="0" borderId="14" xfId="0" applyNumberFormat="1" applyFill="1" applyBorder="1" applyAlignment="1">
      <alignment vertical="center"/>
    </xf>
    <xf numFmtId="167" fontId="1" fillId="0" borderId="13" xfId="4" applyFont="1" applyFill="1" applyBorder="1" applyProtection="1">
      <protection locked="0"/>
    </xf>
    <xf numFmtId="167" fontId="0" fillId="0" borderId="13" xfId="4" applyFont="1" applyFill="1" applyBorder="1" applyProtection="1">
      <protection locked="0"/>
    </xf>
    <xf numFmtId="167" fontId="0" fillId="0" borderId="13" xfId="4" applyFont="1" applyFill="1" applyBorder="1"/>
    <xf numFmtId="167" fontId="14" fillId="2" borderId="15" xfId="4" applyFont="1" applyFill="1" applyBorder="1" applyAlignment="1"/>
    <xf numFmtId="167" fontId="15" fillId="2" borderId="15" xfId="4" applyFont="1" applyFill="1" applyBorder="1" applyAlignment="1"/>
    <xf numFmtId="167" fontId="13" fillId="0" borderId="13" xfId="4" applyFont="1" applyFill="1" applyBorder="1" applyProtection="1">
      <protection locked="0"/>
    </xf>
    <xf numFmtId="167" fontId="1" fillId="0" borderId="13" xfId="4" applyFont="1" applyFill="1" applyBorder="1"/>
    <xf numFmtId="167" fontId="1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>
      <alignment vertical="center"/>
    </xf>
    <xf numFmtId="167" fontId="0" fillId="0" borderId="14" xfId="4" applyFont="1" applyFill="1" applyBorder="1" applyAlignment="1">
      <alignment vertical="center"/>
    </xf>
    <xf numFmtId="167" fontId="15" fillId="2" borderId="15" xfId="4" applyFont="1" applyFill="1" applyBorder="1" applyAlignment="1">
      <alignment vertical="center"/>
    </xf>
    <xf numFmtId="167" fontId="1" fillId="0" borderId="13" xfId="4" applyFont="1" applyFill="1" applyBorder="1" applyAlignment="1">
      <alignment vertical="center"/>
    </xf>
    <xf numFmtId="167" fontId="15" fillId="2" borderId="15" xfId="4" applyFont="1" applyFill="1" applyBorder="1"/>
    <xf numFmtId="167" fontId="0" fillId="0" borderId="14" xfId="4" applyFont="1" applyFill="1" applyBorder="1"/>
    <xf numFmtId="167" fontId="8" fillId="0" borderId="13" xfId="4" applyFont="1" applyFill="1" applyBorder="1" applyProtection="1">
      <protection locked="0"/>
    </xf>
    <xf numFmtId="167" fontId="8" fillId="0" borderId="12" xfId="4" applyFon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Protection="1">
      <protection locked="0"/>
    </xf>
    <xf numFmtId="167" fontId="8" fillId="0" borderId="13" xfId="4" applyFont="1" applyFill="1" applyBorder="1" applyAlignment="1" applyProtection="1">
      <alignment vertical="center"/>
      <protection locked="0"/>
    </xf>
    <xf numFmtId="0" fontId="0" fillId="0" borderId="0" xfId="0"/>
    <xf numFmtId="0" fontId="16" fillId="0" borderId="0" xfId="0" applyFont="1"/>
    <xf numFmtId="0" fontId="0" fillId="0" borderId="13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9"/>
    </xf>
    <xf numFmtId="0" fontId="17" fillId="0" borderId="0" xfId="0" applyFont="1" applyAlignment="1">
      <alignment vertical="center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horizontal="left" vertical="center" wrapText="1" indent="3"/>
    </xf>
    <xf numFmtId="3" fontId="0" fillId="0" borderId="0" xfId="0" applyNumberFormat="1"/>
    <xf numFmtId="167" fontId="0" fillId="0" borderId="13" xfId="4" applyFont="1" applyFill="1" applyBorder="1"/>
    <xf numFmtId="167" fontId="0" fillId="0" borderId="13" xfId="4" applyFont="1" applyFill="1" applyBorder="1" applyAlignment="1" applyProtection="1">
      <alignment vertical="center"/>
      <protection locked="0"/>
    </xf>
    <xf numFmtId="167" fontId="1" fillId="0" borderId="13" xfId="4" applyFont="1" applyFill="1" applyBorder="1" applyAlignment="1" applyProtection="1">
      <alignment vertical="center"/>
      <protection locked="0"/>
    </xf>
    <xf numFmtId="167" fontId="0" fillId="2" borderId="15" xfId="4" applyFont="1" applyFill="1" applyBorder="1" applyAlignment="1">
      <alignment vertical="center"/>
    </xf>
    <xf numFmtId="167" fontId="0" fillId="0" borderId="13" xfId="4" applyFont="1" applyFill="1" applyBorder="1" applyAlignment="1">
      <alignment vertical="center"/>
    </xf>
    <xf numFmtId="167" fontId="0" fillId="0" borderId="14" xfId="4" applyFont="1" applyFill="1" applyBorder="1"/>
    <xf numFmtId="167" fontId="0" fillId="0" borderId="0" xfId="4" applyFont="1"/>
    <xf numFmtId="167" fontId="0" fillId="0" borderId="0" xfId="4" applyFont="1" applyFill="1" applyBorder="1" applyAlignment="1" applyProtection="1">
      <alignment vertical="center"/>
      <protection locked="0"/>
    </xf>
    <xf numFmtId="167" fontId="8" fillId="0" borderId="13" xfId="4" applyFont="1" applyFill="1" applyBorder="1" applyAlignment="1" applyProtection="1">
      <alignment vertical="center"/>
      <protection locked="0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D17" sqref="D17"/>
    </sheetView>
  </sheetViews>
  <sheetFormatPr baseColWidth="10" defaultRowHeight="15"/>
  <cols>
    <col min="1" max="1" width="90.5703125" bestFit="1" customWidth="1"/>
    <col min="2" max="3" width="15.140625" bestFit="1" customWidth="1"/>
    <col min="4" max="4" width="92.140625" bestFit="1" customWidth="1"/>
    <col min="5" max="6" width="15.140625" bestFit="1" customWidth="1"/>
  </cols>
  <sheetData>
    <row r="1" spans="1:6" ht="21">
      <c r="A1" s="123" t="s">
        <v>344</v>
      </c>
      <c r="B1" s="123"/>
      <c r="C1" s="123"/>
      <c r="D1" s="123"/>
      <c r="E1" s="123"/>
      <c r="F1" s="123"/>
    </row>
    <row r="2" spans="1:6">
      <c r="A2" s="106" t="s">
        <v>342</v>
      </c>
      <c r="B2" s="107"/>
      <c r="C2" s="107"/>
      <c r="D2" s="107"/>
      <c r="E2" s="107"/>
      <c r="F2" s="108"/>
    </row>
    <row r="3" spans="1:6">
      <c r="A3" s="109" t="s">
        <v>345</v>
      </c>
      <c r="B3" s="110"/>
      <c r="C3" s="110"/>
      <c r="D3" s="110"/>
      <c r="E3" s="110"/>
      <c r="F3" s="111"/>
    </row>
    <row r="4" spans="1:6">
      <c r="A4" s="112" t="s">
        <v>346</v>
      </c>
      <c r="B4" s="113"/>
      <c r="C4" s="113"/>
      <c r="D4" s="113"/>
      <c r="E4" s="113"/>
      <c r="F4" s="114"/>
    </row>
    <row r="5" spans="1:6">
      <c r="A5" s="99" t="s">
        <v>3</v>
      </c>
      <c r="B5" s="100"/>
      <c r="C5" s="100"/>
      <c r="D5" s="100"/>
      <c r="E5" s="100"/>
      <c r="F5" s="101"/>
    </row>
    <row r="6" spans="1:6">
      <c r="A6" s="125" t="s">
        <v>347</v>
      </c>
      <c r="B6" s="126">
        <v>2022</v>
      </c>
      <c r="C6" s="127">
        <v>2021</v>
      </c>
      <c r="D6" s="128" t="s">
        <v>4</v>
      </c>
      <c r="E6" s="126">
        <v>2022</v>
      </c>
      <c r="F6" s="127">
        <v>2021</v>
      </c>
    </row>
    <row r="7" spans="1:6">
      <c r="A7" s="129" t="s">
        <v>348</v>
      </c>
      <c r="B7" s="130"/>
      <c r="C7" s="130"/>
      <c r="D7" s="131" t="s">
        <v>349</v>
      </c>
      <c r="E7" s="130"/>
      <c r="F7" s="130"/>
    </row>
    <row r="8" spans="1:6">
      <c r="A8" s="132" t="s">
        <v>350</v>
      </c>
      <c r="B8" s="133"/>
      <c r="C8" s="133"/>
      <c r="D8" s="134" t="s">
        <v>351</v>
      </c>
      <c r="E8" s="133"/>
      <c r="F8" s="133"/>
    </row>
    <row r="9" spans="1:6">
      <c r="A9" s="135" t="s">
        <v>352</v>
      </c>
      <c r="B9" s="153">
        <v>27605198.640000001</v>
      </c>
      <c r="C9" s="153">
        <v>22557065.660000004</v>
      </c>
      <c r="D9" s="141" t="s">
        <v>353</v>
      </c>
      <c r="E9" s="153">
        <v>23540429.219999999</v>
      </c>
      <c r="F9" s="153">
        <v>22774452.099999998</v>
      </c>
    </row>
    <row r="10" spans="1:6">
      <c r="A10" s="136" t="s">
        <v>354</v>
      </c>
      <c r="B10" s="153"/>
      <c r="C10" s="153"/>
      <c r="D10" s="142" t="s">
        <v>355</v>
      </c>
      <c r="E10" s="156">
        <v>4451.13</v>
      </c>
      <c r="F10" s="156">
        <v>4451.13</v>
      </c>
    </row>
    <row r="11" spans="1:6">
      <c r="A11" s="136" t="s">
        <v>356</v>
      </c>
      <c r="B11" s="156">
        <v>5980405.8200000003</v>
      </c>
      <c r="C11" s="156">
        <v>3857987.62</v>
      </c>
      <c r="D11" s="142" t="s">
        <v>357</v>
      </c>
      <c r="E11" s="156">
        <v>1739024.23</v>
      </c>
      <c r="F11" s="156">
        <v>1677761.82</v>
      </c>
    </row>
    <row r="12" spans="1:6">
      <c r="A12" s="136" t="s">
        <v>358</v>
      </c>
      <c r="B12" s="153"/>
      <c r="C12" s="153"/>
      <c r="D12" s="142" t="s">
        <v>359</v>
      </c>
      <c r="E12" s="156">
        <v>17500</v>
      </c>
      <c r="F12" s="156">
        <v>17500</v>
      </c>
    </row>
    <row r="13" spans="1:6">
      <c r="A13" s="136" t="s">
        <v>360</v>
      </c>
      <c r="B13" s="156">
        <v>18141878.539999999</v>
      </c>
      <c r="C13" s="156">
        <v>16965749.870000001</v>
      </c>
      <c r="D13" s="142" t="s">
        <v>361</v>
      </c>
      <c r="E13" s="153"/>
      <c r="F13" s="153"/>
    </row>
    <row r="14" spans="1:6">
      <c r="A14" s="136" t="s">
        <v>362</v>
      </c>
      <c r="B14" s="156">
        <v>3482914.28</v>
      </c>
      <c r="C14" s="156">
        <v>1733328.17</v>
      </c>
      <c r="D14" s="142" t="s">
        <v>363</v>
      </c>
      <c r="E14" s="156">
        <v>0</v>
      </c>
      <c r="F14" s="156">
        <v>0</v>
      </c>
    </row>
    <row r="15" spans="1:6">
      <c r="A15" s="136" t="s">
        <v>364</v>
      </c>
      <c r="B15" s="153"/>
      <c r="C15" s="153"/>
      <c r="D15" s="142" t="s">
        <v>365</v>
      </c>
      <c r="E15" s="153"/>
      <c r="F15" s="153"/>
    </row>
    <row r="16" spans="1:6">
      <c r="A16" s="136" t="s">
        <v>366</v>
      </c>
      <c r="B16" s="153"/>
      <c r="C16" s="153"/>
      <c r="D16" s="142" t="s">
        <v>367</v>
      </c>
      <c r="E16" s="156">
        <v>21493235.82</v>
      </c>
      <c r="F16" s="156">
        <v>20656769.109999999</v>
      </c>
    </row>
    <row r="17" spans="1:6">
      <c r="A17" s="135" t="s">
        <v>368</v>
      </c>
      <c r="B17" s="153">
        <v>33739556.880000003</v>
      </c>
      <c r="C17" s="153">
        <v>32521011.870000001</v>
      </c>
      <c r="D17" s="142" t="s">
        <v>369</v>
      </c>
      <c r="E17" s="153"/>
      <c r="F17" s="153"/>
    </row>
    <row r="18" spans="1:6">
      <c r="A18" s="137" t="s">
        <v>370</v>
      </c>
      <c r="B18" s="153"/>
      <c r="C18" s="153"/>
      <c r="D18" s="142" t="s">
        <v>371</v>
      </c>
      <c r="E18" s="156">
        <v>286218.03999999998</v>
      </c>
      <c r="F18" s="156">
        <v>417970.04</v>
      </c>
    </row>
    <row r="19" spans="1:6">
      <c r="A19" s="137" t="s">
        <v>372</v>
      </c>
      <c r="B19" s="156">
        <v>32163017.609999999</v>
      </c>
      <c r="C19" s="156">
        <v>30969610.190000001</v>
      </c>
      <c r="D19" s="141" t="s">
        <v>373</v>
      </c>
      <c r="E19" s="153">
        <v>0</v>
      </c>
      <c r="F19" s="153">
        <v>0</v>
      </c>
    </row>
    <row r="20" spans="1:6">
      <c r="A20" s="137" t="s">
        <v>374</v>
      </c>
      <c r="B20" s="156">
        <v>371755.55</v>
      </c>
      <c r="C20" s="156">
        <v>284270.21000000002</v>
      </c>
      <c r="D20" s="142" t="s">
        <v>375</v>
      </c>
      <c r="E20" s="156">
        <v>0</v>
      </c>
      <c r="F20" s="156">
        <v>0</v>
      </c>
    </row>
    <row r="21" spans="1:6">
      <c r="A21" s="137" t="s">
        <v>376</v>
      </c>
      <c r="B21" s="156">
        <v>6630</v>
      </c>
      <c r="C21" s="156">
        <v>6630</v>
      </c>
      <c r="D21" s="142" t="s">
        <v>377</v>
      </c>
      <c r="E21" s="156">
        <v>0</v>
      </c>
      <c r="F21" s="156">
        <v>0</v>
      </c>
    </row>
    <row r="22" spans="1:6">
      <c r="A22" s="137" t="s">
        <v>378</v>
      </c>
      <c r="B22" s="156">
        <v>85515.46</v>
      </c>
      <c r="C22" s="156">
        <v>22970.97</v>
      </c>
      <c r="D22" s="142" t="s">
        <v>379</v>
      </c>
      <c r="E22" s="156">
        <v>0</v>
      </c>
      <c r="F22" s="156">
        <v>0</v>
      </c>
    </row>
    <row r="23" spans="1:6">
      <c r="A23" s="137" t="s">
        <v>380</v>
      </c>
      <c r="B23" s="153"/>
      <c r="C23" s="153"/>
      <c r="D23" s="141" t="s">
        <v>381</v>
      </c>
      <c r="E23" s="153">
        <v>0</v>
      </c>
      <c r="F23" s="153">
        <v>0</v>
      </c>
    </row>
    <row r="24" spans="1:6">
      <c r="A24" s="137" t="s">
        <v>382</v>
      </c>
      <c r="B24" s="156">
        <v>1112638.26</v>
      </c>
      <c r="C24" s="156">
        <v>1237530.5</v>
      </c>
      <c r="D24" s="142" t="s">
        <v>383</v>
      </c>
      <c r="E24" s="156">
        <v>0</v>
      </c>
      <c r="F24" s="156">
        <v>0</v>
      </c>
    </row>
    <row r="25" spans="1:6">
      <c r="A25" s="135" t="s">
        <v>384</v>
      </c>
      <c r="B25" s="153">
        <v>103981.72</v>
      </c>
      <c r="C25" s="153">
        <v>88741.72</v>
      </c>
      <c r="D25" s="142" t="s">
        <v>385</v>
      </c>
      <c r="E25" s="156">
        <v>0</v>
      </c>
      <c r="F25" s="156">
        <v>0</v>
      </c>
    </row>
    <row r="26" spans="1:6">
      <c r="A26" s="137" t="s">
        <v>386</v>
      </c>
      <c r="B26" s="156">
        <v>103981.72</v>
      </c>
      <c r="C26" s="156">
        <v>88741.72</v>
      </c>
      <c r="D26" s="141" t="s">
        <v>387</v>
      </c>
      <c r="E26" s="156">
        <v>0</v>
      </c>
      <c r="F26" s="156">
        <v>0</v>
      </c>
    </row>
    <row r="27" spans="1:6">
      <c r="A27" s="137" t="s">
        <v>388</v>
      </c>
      <c r="B27" s="156">
        <v>0</v>
      </c>
      <c r="C27" s="156">
        <v>0</v>
      </c>
      <c r="D27" s="141" t="s">
        <v>389</v>
      </c>
      <c r="E27" s="153">
        <v>0</v>
      </c>
      <c r="F27" s="153">
        <v>0</v>
      </c>
    </row>
    <row r="28" spans="1:6">
      <c r="A28" s="137" t="s">
        <v>390</v>
      </c>
      <c r="B28" s="153"/>
      <c r="C28" s="153"/>
      <c r="D28" s="142" t="s">
        <v>391</v>
      </c>
      <c r="E28" s="156">
        <v>0</v>
      </c>
      <c r="F28" s="156">
        <v>0</v>
      </c>
    </row>
    <row r="29" spans="1:6">
      <c r="A29" s="137" t="s">
        <v>392</v>
      </c>
      <c r="B29" s="153"/>
      <c r="C29" s="153"/>
      <c r="D29" s="142" t="s">
        <v>393</v>
      </c>
      <c r="E29" s="156">
        <v>0</v>
      </c>
      <c r="F29" s="156">
        <v>0</v>
      </c>
    </row>
    <row r="30" spans="1:6">
      <c r="A30" s="137" t="s">
        <v>394</v>
      </c>
      <c r="B30" s="153"/>
      <c r="C30" s="153"/>
      <c r="D30" s="142" t="s">
        <v>395</v>
      </c>
      <c r="E30" s="156">
        <v>0</v>
      </c>
      <c r="F30" s="156">
        <v>0</v>
      </c>
    </row>
    <row r="31" spans="1:6">
      <c r="A31" s="135" t="s">
        <v>396</v>
      </c>
      <c r="B31" s="153">
        <v>0</v>
      </c>
      <c r="C31" s="153">
        <v>0</v>
      </c>
      <c r="D31" s="141" t="s">
        <v>397</v>
      </c>
      <c r="E31" s="153">
        <v>0</v>
      </c>
      <c r="F31" s="153">
        <v>0</v>
      </c>
    </row>
    <row r="32" spans="1:6">
      <c r="A32" s="137" t="s">
        <v>398</v>
      </c>
      <c r="B32" s="156">
        <v>0</v>
      </c>
      <c r="C32" s="156">
        <v>0</v>
      </c>
      <c r="D32" s="142" t="s">
        <v>399</v>
      </c>
      <c r="E32" s="153"/>
      <c r="F32" s="153"/>
    </row>
    <row r="33" spans="1:6">
      <c r="A33" s="137" t="s">
        <v>400</v>
      </c>
      <c r="B33" s="153"/>
      <c r="C33" s="153"/>
      <c r="D33" s="142" t="s">
        <v>401</v>
      </c>
      <c r="E33" s="153"/>
      <c r="F33" s="153"/>
    </row>
    <row r="34" spans="1:6">
      <c r="A34" s="137" t="s">
        <v>402</v>
      </c>
      <c r="B34" s="153"/>
      <c r="C34" s="153"/>
      <c r="D34" s="142" t="s">
        <v>403</v>
      </c>
      <c r="E34" s="153"/>
      <c r="F34" s="153"/>
    </row>
    <row r="35" spans="1:6">
      <c r="A35" s="137" t="s">
        <v>404</v>
      </c>
      <c r="B35" s="153"/>
      <c r="C35" s="153"/>
      <c r="D35" s="142" t="s">
        <v>405</v>
      </c>
      <c r="E35" s="153"/>
      <c r="F35" s="153"/>
    </row>
    <row r="36" spans="1:6">
      <c r="A36" s="137" t="s">
        <v>406</v>
      </c>
      <c r="B36" s="153"/>
      <c r="C36" s="153"/>
      <c r="D36" s="142" t="s">
        <v>407</v>
      </c>
      <c r="E36" s="153"/>
      <c r="F36" s="153"/>
    </row>
    <row r="37" spans="1:6">
      <c r="A37" s="135" t="s">
        <v>408</v>
      </c>
      <c r="B37" s="156">
        <v>1227012.3999999999</v>
      </c>
      <c r="C37" s="156">
        <v>705169.92000000004</v>
      </c>
      <c r="D37" s="142" t="s">
        <v>409</v>
      </c>
      <c r="E37" s="153"/>
      <c r="F37" s="153"/>
    </row>
    <row r="38" spans="1:6">
      <c r="A38" s="135" t="s">
        <v>410</v>
      </c>
      <c r="B38" s="153">
        <v>0</v>
      </c>
      <c r="C38" s="153">
        <v>0</v>
      </c>
      <c r="D38" s="141" t="s">
        <v>411</v>
      </c>
      <c r="E38" s="153">
        <v>0</v>
      </c>
      <c r="F38" s="153">
        <v>0</v>
      </c>
    </row>
    <row r="39" spans="1:6">
      <c r="A39" s="137" t="s">
        <v>412</v>
      </c>
      <c r="B39" s="156">
        <v>0</v>
      </c>
      <c r="C39" s="156">
        <v>0</v>
      </c>
      <c r="D39" s="142" t="s">
        <v>413</v>
      </c>
      <c r="E39" s="156">
        <v>0</v>
      </c>
      <c r="F39" s="156">
        <v>0</v>
      </c>
    </row>
    <row r="40" spans="1:6">
      <c r="A40" s="137" t="s">
        <v>414</v>
      </c>
      <c r="B40" s="156">
        <v>0</v>
      </c>
      <c r="C40" s="156">
        <v>0</v>
      </c>
      <c r="D40" s="142" t="s">
        <v>415</v>
      </c>
      <c r="E40" s="156">
        <v>0</v>
      </c>
      <c r="F40" s="156">
        <v>0</v>
      </c>
    </row>
    <row r="41" spans="1:6">
      <c r="A41" s="135" t="s">
        <v>416</v>
      </c>
      <c r="B41" s="153">
        <v>0</v>
      </c>
      <c r="C41" s="153">
        <v>0</v>
      </c>
      <c r="D41" s="142" t="s">
        <v>417</v>
      </c>
      <c r="E41" s="156">
        <v>0</v>
      </c>
      <c r="F41" s="156">
        <v>0</v>
      </c>
    </row>
    <row r="42" spans="1:6">
      <c r="A42" s="137" t="s">
        <v>418</v>
      </c>
      <c r="B42" s="153"/>
      <c r="C42" s="153"/>
      <c r="D42" s="141" t="s">
        <v>419</v>
      </c>
      <c r="E42" s="153">
        <v>0</v>
      </c>
      <c r="F42" s="153">
        <v>0</v>
      </c>
    </row>
    <row r="43" spans="1:6">
      <c r="A43" s="137" t="s">
        <v>420</v>
      </c>
      <c r="B43" s="153"/>
      <c r="C43" s="153"/>
      <c r="D43" s="142" t="s">
        <v>421</v>
      </c>
      <c r="E43" s="156">
        <v>0</v>
      </c>
      <c r="F43" s="156">
        <v>0</v>
      </c>
    </row>
    <row r="44" spans="1:6">
      <c r="A44" s="137" t="s">
        <v>422</v>
      </c>
      <c r="B44" s="153"/>
      <c r="C44" s="153"/>
      <c r="D44" s="142" t="s">
        <v>423</v>
      </c>
      <c r="E44" s="156">
        <v>0</v>
      </c>
      <c r="F44" s="156">
        <v>0</v>
      </c>
    </row>
    <row r="45" spans="1:6">
      <c r="A45" s="137" t="s">
        <v>424</v>
      </c>
      <c r="B45" s="153"/>
      <c r="C45" s="153"/>
      <c r="D45" s="142" t="s">
        <v>425</v>
      </c>
      <c r="E45" s="156">
        <v>0</v>
      </c>
      <c r="F45" s="156">
        <v>0</v>
      </c>
    </row>
    <row r="46" spans="1:6">
      <c r="A46" s="133"/>
      <c r="B46" s="154"/>
      <c r="C46" s="154"/>
      <c r="D46" s="143"/>
      <c r="E46" s="154"/>
      <c r="F46" s="154"/>
    </row>
    <row r="47" spans="1:6">
      <c r="A47" s="138" t="s">
        <v>426</v>
      </c>
      <c r="B47" s="155">
        <v>62675749.640000001</v>
      </c>
      <c r="C47" s="155">
        <v>55871989.170000002</v>
      </c>
      <c r="D47" s="144" t="s">
        <v>427</v>
      </c>
      <c r="E47" s="155">
        <v>23540429.219999999</v>
      </c>
      <c r="F47" s="155">
        <v>22774452.099999998</v>
      </c>
    </row>
    <row r="48" spans="1:6">
      <c r="A48" s="133"/>
      <c r="B48" s="154"/>
      <c r="C48" s="154"/>
      <c r="D48" s="143"/>
      <c r="E48" s="154"/>
      <c r="F48" s="154"/>
    </row>
    <row r="49" spans="1:6">
      <c r="A49" s="132" t="s">
        <v>428</v>
      </c>
      <c r="B49" s="154"/>
      <c r="C49" s="154"/>
      <c r="D49" s="144" t="s">
        <v>429</v>
      </c>
      <c r="E49" s="154"/>
      <c r="F49" s="154"/>
    </row>
    <row r="50" spans="1:6">
      <c r="A50" s="135" t="s">
        <v>430</v>
      </c>
      <c r="B50" s="156">
        <v>0</v>
      </c>
      <c r="C50" s="156">
        <v>0</v>
      </c>
      <c r="D50" s="141" t="s">
        <v>431</v>
      </c>
      <c r="E50" s="156">
        <v>0</v>
      </c>
      <c r="F50" s="156">
        <v>0</v>
      </c>
    </row>
    <row r="51" spans="1:6">
      <c r="A51" s="135" t="s">
        <v>432</v>
      </c>
      <c r="B51" s="156">
        <v>0</v>
      </c>
      <c r="C51" s="156">
        <v>0</v>
      </c>
      <c r="D51" s="141" t="s">
        <v>433</v>
      </c>
      <c r="E51" s="156">
        <v>0</v>
      </c>
      <c r="F51" s="156">
        <v>0</v>
      </c>
    </row>
    <row r="52" spans="1:6">
      <c r="A52" s="135" t="s">
        <v>434</v>
      </c>
      <c r="B52" s="156">
        <v>44544128.259999998</v>
      </c>
      <c r="C52" s="156">
        <v>44544128.259999998</v>
      </c>
      <c r="D52" s="141" t="s">
        <v>435</v>
      </c>
      <c r="E52" s="156">
        <v>0</v>
      </c>
      <c r="F52" s="156">
        <v>0</v>
      </c>
    </row>
    <row r="53" spans="1:6">
      <c r="A53" s="135" t="s">
        <v>436</v>
      </c>
      <c r="B53" s="156">
        <v>32393667.48</v>
      </c>
      <c r="C53" s="156">
        <v>31289738.940000001</v>
      </c>
      <c r="D53" s="141" t="s">
        <v>437</v>
      </c>
      <c r="E53" s="156">
        <v>0</v>
      </c>
      <c r="F53" s="156">
        <v>0</v>
      </c>
    </row>
    <row r="54" spans="1:6">
      <c r="A54" s="135" t="s">
        <v>438</v>
      </c>
      <c r="B54" s="156">
        <v>3516386.89</v>
      </c>
      <c r="C54" s="156">
        <v>994535.94</v>
      </c>
      <c r="D54" s="141" t="s">
        <v>439</v>
      </c>
      <c r="E54" s="156">
        <v>0</v>
      </c>
      <c r="F54" s="156">
        <v>0</v>
      </c>
    </row>
    <row r="55" spans="1:6">
      <c r="A55" s="135" t="s">
        <v>440</v>
      </c>
      <c r="B55" s="156">
        <v>-8775535.6500000004</v>
      </c>
      <c r="C55" s="156">
        <v>-6395202.6299999999</v>
      </c>
      <c r="D55" s="145" t="s">
        <v>441</v>
      </c>
      <c r="E55" s="156">
        <v>0</v>
      </c>
      <c r="F55" s="156">
        <v>0</v>
      </c>
    </row>
    <row r="56" spans="1:6">
      <c r="A56" s="135" t="s">
        <v>442</v>
      </c>
      <c r="B56" s="156">
        <v>3744266.72</v>
      </c>
      <c r="C56" s="156">
        <v>3744266.72</v>
      </c>
      <c r="D56" s="143"/>
      <c r="E56" s="154"/>
      <c r="F56" s="154"/>
    </row>
    <row r="57" spans="1:6">
      <c r="A57" s="135" t="s">
        <v>443</v>
      </c>
      <c r="B57" s="156">
        <v>0</v>
      </c>
      <c r="C57" s="156">
        <v>0</v>
      </c>
      <c r="D57" s="144" t="s">
        <v>444</v>
      </c>
      <c r="E57" s="155">
        <v>0</v>
      </c>
      <c r="F57" s="155">
        <v>0</v>
      </c>
    </row>
    <row r="58" spans="1:6">
      <c r="A58" s="135" t="s">
        <v>445</v>
      </c>
      <c r="B58" s="156">
        <v>0</v>
      </c>
      <c r="C58" s="156">
        <v>0</v>
      </c>
      <c r="D58" s="143"/>
      <c r="E58" s="154"/>
      <c r="F58" s="154"/>
    </row>
    <row r="59" spans="1:6">
      <c r="A59" s="133"/>
      <c r="B59" s="154"/>
      <c r="C59" s="154"/>
      <c r="D59" s="144" t="s">
        <v>446</v>
      </c>
      <c r="E59" s="155">
        <v>23540429.219999999</v>
      </c>
      <c r="F59" s="155">
        <v>22774452.099999998</v>
      </c>
    </row>
    <row r="60" spans="1:6">
      <c r="A60" s="138" t="s">
        <v>447</v>
      </c>
      <c r="B60" s="155">
        <v>75422913.699999988</v>
      </c>
      <c r="C60" s="155">
        <v>74177467.230000004</v>
      </c>
      <c r="D60" s="143"/>
      <c r="E60" s="154"/>
      <c r="F60" s="154"/>
    </row>
    <row r="61" spans="1:6">
      <c r="A61" s="133"/>
      <c r="B61" s="154"/>
      <c r="C61" s="154"/>
      <c r="D61" s="146" t="s">
        <v>448</v>
      </c>
      <c r="E61" s="154"/>
      <c r="F61" s="154"/>
    </row>
    <row r="62" spans="1:6">
      <c r="A62" s="138" t="s">
        <v>449</v>
      </c>
      <c r="B62" s="155">
        <v>138098663.33999997</v>
      </c>
      <c r="C62" s="155">
        <v>130049456.40000001</v>
      </c>
      <c r="D62" s="143"/>
      <c r="E62" s="154"/>
      <c r="F62" s="154"/>
    </row>
    <row r="63" spans="1:6">
      <c r="A63" s="133"/>
      <c r="B63" s="151"/>
      <c r="C63" s="151"/>
      <c r="D63" s="147" t="s">
        <v>450</v>
      </c>
      <c r="E63" s="153">
        <v>139802685.24000001</v>
      </c>
      <c r="F63" s="153">
        <v>139802685.24000001</v>
      </c>
    </row>
    <row r="64" spans="1:6">
      <c r="A64" s="133"/>
      <c r="B64" s="151"/>
      <c r="C64" s="151"/>
      <c r="D64" s="148" t="s">
        <v>451</v>
      </c>
      <c r="E64" s="156">
        <v>139098132.74000001</v>
      </c>
      <c r="F64" s="156">
        <v>139098132.74000001</v>
      </c>
    </row>
    <row r="65" spans="1:6">
      <c r="A65" s="133"/>
      <c r="B65" s="151"/>
      <c r="C65" s="151"/>
      <c r="D65" s="149" t="s">
        <v>452</v>
      </c>
      <c r="E65" s="156">
        <v>704552.5</v>
      </c>
      <c r="F65" s="156">
        <v>704552.5</v>
      </c>
    </row>
    <row r="66" spans="1:6">
      <c r="A66" s="133"/>
      <c r="B66" s="151"/>
      <c r="C66" s="151"/>
      <c r="D66" s="148" t="s">
        <v>453</v>
      </c>
      <c r="E66" s="156">
        <v>0</v>
      </c>
      <c r="F66" s="156">
        <v>0</v>
      </c>
    </row>
    <row r="67" spans="1:6">
      <c r="A67" s="133"/>
      <c r="B67" s="151"/>
      <c r="C67" s="151"/>
      <c r="D67" s="143"/>
      <c r="E67" s="154"/>
      <c r="F67" s="154"/>
    </row>
    <row r="68" spans="1:6">
      <c r="A68" s="133"/>
      <c r="B68" s="151"/>
      <c r="C68" s="151"/>
      <c r="D68" s="147" t="s">
        <v>454</v>
      </c>
      <c r="E68" s="153">
        <v>-25317105.52</v>
      </c>
      <c r="F68" s="153">
        <v>-32600335.339999996</v>
      </c>
    </row>
    <row r="69" spans="1:6">
      <c r="A69" s="139"/>
      <c r="B69" s="151"/>
      <c r="C69" s="151"/>
      <c r="D69" s="148" t="s">
        <v>455</v>
      </c>
      <c r="E69" s="156">
        <v>7854235</v>
      </c>
      <c r="F69" s="156">
        <v>9065325.3800000008</v>
      </c>
    </row>
    <row r="70" spans="1:6">
      <c r="A70" s="139"/>
      <c r="B70" s="151"/>
      <c r="C70" s="151"/>
      <c r="D70" s="148" t="s">
        <v>456</v>
      </c>
      <c r="E70" s="156">
        <v>-33171340.52</v>
      </c>
      <c r="F70" s="156">
        <v>-41665660.719999999</v>
      </c>
    </row>
    <row r="71" spans="1:6">
      <c r="A71" s="139"/>
      <c r="B71" s="151"/>
      <c r="C71" s="151"/>
      <c r="D71" s="148" t="s">
        <v>457</v>
      </c>
      <c r="E71" s="156">
        <v>0</v>
      </c>
      <c r="F71" s="156">
        <v>0</v>
      </c>
    </row>
    <row r="72" spans="1:6">
      <c r="A72" s="139"/>
      <c r="B72" s="151"/>
      <c r="C72" s="151"/>
      <c r="D72" s="148" t="s">
        <v>458</v>
      </c>
      <c r="E72" s="156">
        <v>0</v>
      </c>
      <c r="F72" s="156">
        <v>0</v>
      </c>
    </row>
    <row r="73" spans="1:6">
      <c r="A73" s="139"/>
      <c r="B73" s="151"/>
      <c r="C73" s="151"/>
      <c r="D73" s="148" t="s">
        <v>459</v>
      </c>
      <c r="E73" s="156">
        <v>0</v>
      </c>
      <c r="F73" s="156">
        <v>0</v>
      </c>
    </row>
    <row r="74" spans="1:6">
      <c r="A74" s="139"/>
      <c r="B74" s="151"/>
      <c r="C74" s="151"/>
      <c r="D74" s="143"/>
      <c r="E74" s="154"/>
      <c r="F74" s="154"/>
    </row>
    <row r="75" spans="1:6">
      <c r="A75" s="139"/>
      <c r="B75" s="151"/>
      <c r="C75" s="151"/>
      <c r="D75" s="147" t="s">
        <v>460</v>
      </c>
      <c r="E75" s="153">
        <v>0</v>
      </c>
      <c r="F75" s="153">
        <v>0</v>
      </c>
    </row>
    <row r="76" spans="1:6">
      <c r="A76" s="139"/>
      <c r="B76" s="151"/>
      <c r="C76" s="151"/>
      <c r="D76" s="141" t="s">
        <v>461</v>
      </c>
      <c r="E76" s="156">
        <v>0</v>
      </c>
      <c r="F76" s="156">
        <v>0</v>
      </c>
    </row>
    <row r="77" spans="1:6">
      <c r="A77" s="139"/>
      <c r="B77" s="151"/>
      <c r="C77" s="151"/>
      <c r="D77" s="141" t="s">
        <v>462</v>
      </c>
      <c r="E77" s="156">
        <v>0</v>
      </c>
      <c r="F77" s="156">
        <v>0</v>
      </c>
    </row>
    <row r="78" spans="1:6">
      <c r="A78" s="139"/>
      <c r="B78" s="151"/>
      <c r="C78" s="151"/>
      <c r="D78" s="143"/>
      <c r="E78" s="154"/>
      <c r="F78" s="154"/>
    </row>
    <row r="79" spans="1:6">
      <c r="A79" s="139"/>
      <c r="B79" s="151"/>
      <c r="C79" s="151"/>
      <c r="D79" s="144" t="s">
        <v>463</v>
      </c>
      <c r="E79" s="155">
        <v>114485579.72000001</v>
      </c>
      <c r="F79" s="155">
        <v>107202349.90000001</v>
      </c>
    </row>
    <row r="80" spans="1:6">
      <c r="A80" s="139"/>
      <c r="B80" s="151"/>
      <c r="C80" s="151"/>
      <c r="D80" s="143"/>
      <c r="E80" s="154"/>
      <c r="F80" s="154"/>
    </row>
    <row r="81" spans="1:6">
      <c r="A81" s="139"/>
      <c r="B81" s="151"/>
      <c r="C81" s="151"/>
      <c r="D81" s="144" t="s">
        <v>464</v>
      </c>
      <c r="E81" s="155">
        <v>138026008.94</v>
      </c>
      <c r="F81" s="155">
        <v>129976802</v>
      </c>
    </row>
    <row r="82" spans="1:6">
      <c r="A82" s="140"/>
      <c r="B82" s="152"/>
      <c r="C82" s="152"/>
      <c r="D82" s="150"/>
      <c r="E82" s="150"/>
      <c r="F82" s="150"/>
    </row>
    <row r="83" spans="1:6">
      <c r="A83" s="124"/>
      <c r="B83" s="124"/>
      <c r="C83" s="124"/>
      <c r="D83" s="124"/>
      <c r="E83" s="124"/>
      <c r="F83" s="124"/>
    </row>
    <row r="84" spans="1:6">
      <c r="A84" s="124"/>
      <c r="B84" s="124"/>
      <c r="C84" s="124"/>
      <c r="D84" s="124"/>
      <c r="E84" s="124"/>
      <c r="F84" s="124"/>
    </row>
    <row r="85" spans="1:6">
      <c r="A85" s="124"/>
      <c r="B85" s="124"/>
      <c r="C85" s="124"/>
      <c r="D85" s="124"/>
      <c r="E85" s="124"/>
      <c r="F85" s="124"/>
    </row>
    <row r="86" spans="1:6">
      <c r="A86" s="124"/>
      <c r="B86" s="124"/>
      <c r="C86" s="124"/>
      <c r="D86" s="124"/>
      <c r="E86" s="124"/>
      <c r="F86" s="124"/>
    </row>
    <row r="87" spans="1:6">
      <c r="A87" s="124"/>
      <c r="B87" s="124"/>
      <c r="C87" s="124"/>
      <c r="D87" s="124"/>
      <c r="E87" s="124"/>
      <c r="F87" s="124"/>
    </row>
    <row r="88" spans="1:6">
      <c r="A88" s="124"/>
      <c r="B88" s="124"/>
      <c r="C88" s="124"/>
      <c r="D88" s="124"/>
      <c r="E88" s="124"/>
      <c r="F88" s="124"/>
    </row>
    <row r="89" spans="1:6">
      <c r="A89" s="124"/>
      <c r="B89" s="124"/>
      <c r="C89" s="124"/>
      <c r="D89" s="124"/>
      <c r="E89" s="124"/>
      <c r="F89" s="124"/>
    </row>
    <row r="90" spans="1:6">
      <c r="A90" s="124"/>
      <c r="B90" s="124"/>
      <c r="C90" s="124"/>
      <c r="D90" s="124"/>
      <c r="E90" s="124"/>
      <c r="F90" s="124"/>
    </row>
    <row r="91" spans="1:6">
      <c r="A91" s="124"/>
      <c r="B91" s="124"/>
      <c r="C91" s="124"/>
      <c r="D91" s="124"/>
      <c r="E91" s="124"/>
      <c r="F91" s="124"/>
    </row>
    <row r="92" spans="1:6">
      <c r="A92" s="124"/>
      <c r="B92" s="124"/>
      <c r="C92" s="124"/>
      <c r="D92" s="124"/>
      <c r="E92" s="124"/>
      <c r="F92" s="124"/>
    </row>
    <row r="93" spans="1:6">
      <c r="A93" s="124"/>
      <c r="B93" s="124"/>
      <c r="C93" s="124"/>
      <c r="D93" s="124"/>
      <c r="E93" s="124"/>
      <c r="F93" s="124"/>
    </row>
    <row r="94" spans="1:6">
      <c r="A94" s="124"/>
      <c r="B94" s="124"/>
      <c r="C94" s="124"/>
      <c r="D94" s="124"/>
      <c r="E94" s="124"/>
      <c r="F94" s="124"/>
    </row>
    <row r="95" spans="1:6">
      <c r="A95" s="124"/>
      <c r="B95" s="124"/>
      <c r="C95" s="124"/>
      <c r="D95" s="124"/>
      <c r="E95" s="124"/>
      <c r="F95" s="124"/>
    </row>
    <row r="96" spans="1:6">
      <c r="A96" s="124"/>
      <c r="B96" s="124"/>
      <c r="C96" s="124"/>
      <c r="D96" s="124"/>
      <c r="E96" s="124"/>
      <c r="F96" s="12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E17" sqref="E17"/>
    </sheetView>
  </sheetViews>
  <sheetFormatPr baseColWidth="10" defaultColWidth="11.140625" defaultRowHeight="15"/>
  <cols>
    <col min="1" max="1" width="56.85546875" bestFit="1" customWidth="1"/>
    <col min="2" max="2" width="22.85546875" customWidth="1"/>
    <col min="3" max="3" width="16.28515625" customWidth="1"/>
    <col min="4" max="4" width="29" customWidth="1"/>
    <col min="5" max="5" width="21.140625" customWidth="1"/>
    <col min="6" max="6" width="25" customWidth="1"/>
    <col min="7" max="7" width="19.140625" customWidth="1"/>
    <col min="8" max="8" width="27.7109375" customWidth="1"/>
  </cols>
  <sheetData>
    <row r="1" spans="1:9" ht="26.25">
      <c r="A1" s="158" t="s">
        <v>465</v>
      </c>
      <c r="B1" s="158"/>
      <c r="C1" s="158"/>
      <c r="D1" s="158"/>
      <c r="E1" s="158"/>
      <c r="F1" s="158"/>
      <c r="G1" s="158"/>
      <c r="H1" s="158"/>
      <c r="I1" s="172"/>
    </row>
    <row r="2" spans="1:9">
      <c r="A2" s="106" t="s">
        <v>342</v>
      </c>
      <c r="B2" s="107"/>
      <c r="C2" s="107"/>
      <c r="D2" s="107"/>
      <c r="E2" s="107"/>
      <c r="F2" s="107"/>
      <c r="G2" s="107"/>
      <c r="H2" s="108"/>
      <c r="I2" s="159"/>
    </row>
    <row r="3" spans="1:9">
      <c r="A3" s="109" t="s">
        <v>466</v>
      </c>
      <c r="B3" s="110"/>
      <c r="C3" s="110"/>
      <c r="D3" s="110"/>
      <c r="E3" s="110"/>
      <c r="F3" s="110"/>
      <c r="G3" s="110"/>
      <c r="H3" s="111"/>
      <c r="I3" s="159"/>
    </row>
    <row r="4" spans="1:9">
      <c r="A4" s="112" t="s">
        <v>467</v>
      </c>
      <c r="B4" s="113"/>
      <c r="C4" s="113"/>
      <c r="D4" s="113"/>
      <c r="E4" s="113"/>
      <c r="F4" s="113"/>
      <c r="G4" s="113"/>
      <c r="H4" s="114"/>
      <c r="I4" s="159"/>
    </row>
    <row r="5" spans="1:9">
      <c r="A5" s="99" t="s">
        <v>3</v>
      </c>
      <c r="B5" s="100"/>
      <c r="C5" s="100"/>
      <c r="D5" s="100"/>
      <c r="E5" s="100"/>
      <c r="F5" s="100"/>
      <c r="G5" s="100"/>
      <c r="H5" s="101"/>
      <c r="I5" s="159"/>
    </row>
    <row r="6" spans="1:9" ht="45">
      <c r="A6" s="173" t="s">
        <v>468</v>
      </c>
      <c r="B6" s="174" t="s">
        <v>469</v>
      </c>
      <c r="C6" s="173" t="s">
        <v>470</v>
      </c>
      <c r="D6" s="173" t="s">
        <v>471</v>
      </c>
      <c r="E6" s="173" t="s">
        <v>472</v>
      </c>
      <c r="F6" s="173" t="s">
        <v>473</v>
      </c>
      <c r="G6" s="173" t="s">
        <v>474</v>
      </c>
      <c r="H6" s="166" t="s">
        <v>475</v>
      </c>
      <c r="I6" s="160"/>
    </row>
    <row r="7" spans="1:9">
      <c r="A7" s="163"/>
      <c r="B7" s="163"/>
      <c r="C7" s="163"/>
      <c r="D7" s="163"/>
      <c r="E7" s="163"/>
      <c r="F7" s="163"/>
      <c r="G7" s="163"/>
      <c r="H7" s="163"/>
      <c r="I7" s="160"/>
    </row>
    <row r="8" spans="1:9">
      <c r="A8" s="175" t="s">
        <v>476</v>
      </c>
      <c r="B8" s="180">
        <v>0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59"/>
    </row>
    <row r="9" spans="1:9">
      <c r="A9" s="176" t="s">
        <v>477</v>
      </c>
      <c r="B9" s="181">
        <v>0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59"/>
    </row>
    <row r="10" spans="1:9">
      <c r="A10" s="177" t="s">
        <v>478</v>
      </c>
      <c r="B10" s="181"/>
      <c r="C10" s="181"/>
      <c r="D10" s="187">
        <v>0</v>
      </c>
      <c r="E10" s="181"/>
      <c r="F10" s="187">
        <v>0</v>
      </c>
      <c r="G10" s="187">
        <v>0</v>
      </c>
      <c r="H10" s="181"/>
      <c r="I10" s="159"/>
    </row>
    <row r="11" spans="1:9">
      <c r="A11" s="177" t="s">
        <v>479</v>
      </c>
      <c r="B11" s="181"/>
      <c r="C11" s="181"/>
      <c r="D11" s="181"/>
      <c r="E11" s="181"/>
      <c r="F11" s="181">
        <v>0</v>
      </c>
      <c r="G11" s="181"/>
      <c r="H11" s="181"/>
      <c r="I11" s="159"/>
    </row>
    <row r="12" spans="1:9">
      <c r="A12" s="177" t="s">
        <v>480</v>
      </c>
      <c r="B12" s="181"/>
      <c r="C12" s="181"/>
      <c r="D12" s="181"/>
      <c r="E12" s="181"/>
      <c r="F12" s="181">
        <v>0</v>
      </c>
      <c r="G12" s="181"/>
      <c r="H12" s="181"/>
      <c r="I12" s="159"/>
    </row>
    <row r="13" spans="1:9">
      <c r="A13" s="176" t="s">
        <v>481</v>
      </c>
      <c r="B13" s="181">
        <v>0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59"/>
    </row>
    <row r="14" spans="1:9">
      <c r="A14" s="177" t="s">
        <v>482</v>
      </c>
      <c r="B14" s="187">
        <v>0</v>
      </c>
      <c r="C14" s="187">
        <v>0</v>
      </c>
      <c r="D14" s="181"/>
      <c r="E14" s="181"/>
      <c r="F14" s="181">
        <v>0</v>
      </c>
      <c r="G14" s="181"/>
      <c r="H14" s="181"/>
      <c r="I14" s="159"/>
    </row>
    <row r="15" spans="1:9">
      <c r="A15" s="177" t="s">
        <v>483</v>
      </c>
      <c r="B15" s="187">
        <v>0</v>
      </c>
      <c r="C15" s="187">
        <v>0</v>
      </c>
      <c r="D15" s="181"/>
      <c r="E15" s="181"/>
      <c r="F15" s="181">
        <v>0</v>
      </c>
      <c r="G15" s="181"/>
      <c r="H15" s="181"/>
      <c r="I15" s="159"/>
    </row>
    <row r="16" spans="1:9">
      <c r="A16" s="177" t="s">
        <v>484</v>
      </c>
      <c r="B16" s="187">
        <v>0</v>
      </c>
      <c r="C16" s="187">
        <v>0</v>
      </c>
      <c r="D16" s="181"/>
      <c r="E16" s="181"/>
      <c r="F16" s="181">
        <v>0</v>
      </c>
      <c r="G16" s="181"/>
      <c r="H16" s="181"/>
      <c r="I16" s="159"/>
    </row>
    <row r="17" spans="1:8">
      <c r="A17" s="167"/>
      <c r="B17" s="182"/>
      <c r="C17" s="182"/>
      <c r="D17" s="182"/>
      <c r="E17" s="182"/>
      <c r="F17" s="182"/>
      <c r="G17" s="182"/>
      <c r="H17" s="182"/>
    </row>
    <row r="18" spans="1:8">
      <c r="A18" s="175" t="s">
        <v>485</v>
      </c>
      <c r="B18" s="180"/>
      <c r="C18" s="183"/>
      <c r="D18" s="183"/>
      <c r="E18" s="183"/>
      <c r="F18" s="180">
        <v>0</v>
      </c>
      <c r="G18" s="183"/>
      <c r="H18" s="183"/>
    </row>
    <row r="19" spans="1:8">
      <c r="A19" s="171"/>
      <c r="B19" s="184"/>
      <c r="C19" s="184"/>
      <c r="D19" s="184"/>
      <c r="E19" s="184"/>
      <c r="F19" s="184"/>
      <c r="G19" s="184"/>
      <c r="H19" s="184"/>
    </row>
    <row r="20" spans="1:8">
      <c r="A20" s="175" t="s">
        <v>486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</row>
    <row r="21" spans="1:8">
      <c r="A21" s="167"/>
      <c r="B21" s="185"/>
      <c r="C21" s="185"/>
      <c r="D21" s="185"/>
      <c r="E21" s="185"/>
      <c r="F21" s="185"/>
      <c r="G21" s="185"/>
      <c r="H21" s="185"/>
    </row>
    <row r="22" spans="1:8" ht="17.25">
      <c r="A22" s="175" t="s">
        <v>487</v>
      </c>
      <c r="B22" s="180">
        <v>0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</row>
    <row r="23" spans="1:8">
      <c r="A23" s="178" t="s">
        <v>488</v>
      </c>
      <c r="B23" s="181"/>
      <c r="C23" s="181"/>
      <c r="D23" s="181"/>
      <c r="E23" s="181"/>
      <c r="F23" s="181">
        <v>0</v>
      </c>
      <c r="G23" s="181"/>
      <c r="H23" s="181"/>
    </row>
    <row r="24" spans="1:8">
      <c r="A24" s="178" t="s">
        <v>489</v>
      </c>
      <c r="B24" s="181"/>
      <c r="C24" s="181"/>
      <c r="D24" s="181"/>
      <c r="E24" s="181"/>
      <c r="F24" s="181">
        <v>0</v>
      </c>
      <c r="G24" s="181"/>
      <c r="H24" s="181"/>
    </row>
    <row r="25" spans="1:8">
      <c r="A25" s="178" t="s">
        <v>490</v>
      </c>
      <c r="B25" s="181"/>
      <c r="C25" s="181"/>
      <c r="D25" s="181"/>
      <c r="E25" s="181"/>
      <c r="F25" s="181">
        <v>0</v>
      </c>
      <c r="G25" s="181"/>
      <c r="H25" s="181"/>
    </row>
    <row r="26" spans="1:8">
      <c r="A26" s="170" t="s">
        <v>101</v>
      </c>
      <c r="B26" s="185"/>
      <c r="C26" s="185"/>
      <c r="D26" s="185"/>
      <c r="E26" s="185"/>
      <c r="F26" s="185"/>
      <c r="G26" s="185"/>
      <c r="H26" s="185"/>
    </row>
    <row r="27" spans="1:8" ht="17.25">
      <c r="A27" s="175" t="s">
        <v>491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</row>
    <row r="28" spans="1:8">
      <c r="A28" s="178" t="s">
        <v>492</v>
      </c>
      <c r="B28" s="181"/>
      <c r="C28" s="181"/>
      <c r="D28" s="181"/>
      <c r="E28" s="181"/>
      <c r="F28" s="181">
        <v>0</v>
      </c>
      <c r="G28" s="181"/>
      <c r="H28" s="181"/>
    </row>
    <row r="29" spans="1:8">
      <c r="A29" s="178" t="s">
        <v>493</v>
      </c>
      <c r="B29" s="181"/>
      <c r="C29" s="181"/>
      <c r="D29" s="181"/>
      <c r="E29" s="181"/>
      <c r="F29" s="181">
        <v>0</v>
      </c>
      <c r="G29" s="181"/>
      <c r="H29" s="181"/>
    </row>
    <row r="30" spans="1:8">
      <c r="A30" s="178" t="s">
        <v>494</v>
      </c>
      <c r="B30" s="181"/>
      <c r="C30" s="181"/>
      <c r="D30" s="181"/>
      <c r="E30" s="181"/>
      <c r="F30" s="181">
        <v>0</v>
      </c>
      <c r="G30" s="181"/>
      <c r="H30" s="181"/>
    </row>
    <row r="31" spans="1:8">
      <c r="A31" s="179" t="s">
        <v>101</v>
      </c>
      <c r="B31" s="186"/>
      <c r="C31" s="186"/>
      <c r="D31" s="186"/>
      <c r="E31" s="186"/>
      <c r="F31" s="186"/>
      <c r="G31" s="186"/>
      <c r="H31" s="186"/>
    </row>
    <row r="32" spans="1:8">
      <c r="A32" s="172"/>
      <c r="B32" s="159"/>
      <c r="C32" s="159"/>
      <c r="D32" s="159"/>
      <c r="E32" s="159"/>
      <c r="F32" s="159"/>
      <c r="G32" s="159"/>
      <c r="H32" s="159"/>
    </row>
    <row r="33" spans="1:8">
      <c r="A33" s="157" t="s">
        <v>495</v>
      </c>
      <c r="B33" s="157"/>
      <c r="C33" s="157"/>
      <c r="D33" s="157"/>
      <c r="E33" s="157"/>
      <c r="F33" s="157"/>
      <c r="G33" s="157"/>
      <c r="H33" s="157"/>
    </row>
    <row r="34" spans="1:8">
      <c r="A34" s="157"/>
      <c r="B34" s="157"/>
      <c r="C34" s="157"/>
      <c r="D34" s="157"/>
      <c r="E34" s="157"/>
      <c r="F34" s="157"/>
      <c r="G34" s="157"/>
      <c r="H34" s="157"/>
    </row>
    <row r="35" spans="1:8">
      <c r="A35" s="157"/>
      <c r="B35" s="157"/>
      <c r="C35" s="157"/>
      <c r="D35" s="157"/>
      <c r="E35" s="157"/>
      <c r="F35" s="157"/>
      <c r="G35" s="157"/>
      <c r="H35" s="157"/>
    </row>
    <row r="36" spans="1:8">
      <c r="A36" s="157"/>
      <c r="B36" s="157"/>
      <c r="C36" s="157"/>
      <c r="D36" s="157"/>
      <c r="E36" s="157"/>
      <c r="F36" s="157"/>
      <c r="G36" s="157"/>
      <c r="H36" s="157"/>
    </row>
    <row r="37" spans="1:8">
      <c r="A37" s="157"/>
      <c r="B37" s="157"/>
      <c r="C37" s="157"/>
      <c r="D37" s="157"/>
      <c r="E37" s="157"/>
      <c r="F37" s="157"/>
      <c r="G37" s="157"/>
      <c r="H37" s="157"/>
    </row>
    <row r="38" spans="1:8">
      <c r="A38" s="172"/>
      <c r="B38" s="159"/>
      <c r="C38" s="159"/>
      <c r="D38" s="159"/>
      <c r="E38" s="159"/>
      <c r="F38" s="159"/>
      <c r="G38" s="159"/>
      <c r="H38" s="159"/>
    </row>
    <row r="39" spans="1:8" ht="30">
      <c r="A39" s="173" t="s">
        <v>496</v>
      </c>
      <c r="B39" s="173" t="s">
        <v>497</v>
      </c>
      <c r="C39" s="173" t="s">
        <v>498</v>
      </c>
      <c r="D39" s="173" t="s">
        <v>499</v>
      </c>
      <c r="E39" s="173" t="s">
        <v>500</v>
      </c>
      <c r="F39" s="166" t="s">
        <v>501</v>
      </c>
      <c r="G39" s="159"/>
      <c r="H39" s="159"/>
    </row>
    <row r="40" spans="1:8">
      <c r="A40" s="171"/>
      <c r="B40" s="161"/>
      <c r="C40" s="161"/>
      <c r="D40" s="161"/>
      <c r="E40" s="161"/>
      <c r="F40" s="161"/>
      <c r="G40" s="159"/>
      <c r="H40" s="159"/>
    </row>
    <row r="41" spans="1:8">
      <c r="A41" s="175" t="s">
        <v>502</v>
      </c>
      <c r="B41" s="169">
        <v>0</v>
      </c>
      <c r="C41" s="169">
        <v>0</v>
      </c>
      <c r="D41" s="169">
        <v>0</v>
      </c>
      <c r="E41" s="169">
        <v>0</v>
      </c>
      <c r="F41" s="169">
        <v>0</v>
      </c>
      <c r="G41" s="159"/>
      <c r="H41" s="159"/>
    </row>
    <row r="42" spans="1:8">
      <c r="A42" s="178" t="s">
        <v>503</v>
      </c>
      <c r="B42" s="168"/>
      <c r="C42" s="168"/>
      <c r="D42" s="168"/>
      <c r="E42" s="168"/>
      <c r="F42" s="168"/>
      <c r="G42" s="165"/>
      <c r="H42" s="165"/>
    </row>
    <row r="43" spans="1:8">
      <c r="A43" s="178" t="s">
        <v>504</v>
      </c>
      <c r="B43" s="168"/>
      <c r="C43" s="168"/>
      <c r="D43" s="168"/>
      <c r="E43" s="168"/>
      <c r="F43" s="168"/>
      <c r="G43" s="165"/>
      <c r="H43" s="165"/>
    </row>
    <row r="44" spans="1:8">
      <c r="A44" s="178" t="s">
        <v>505</v>
      </c>
      <c r="B44" s="168"/>
      <c r="C44" s="168"/>
      <c r="D44" s="168"/>
      <c r="E44" s="168"/>
      <c r="F44" s="168"/>
      <c r="G44" s="165"/>
      <c r="H44" s="165"/>
    </row>
    <row r="45" spans="1:8">
      <c r="A45" s="164" t="s">
        <v>101</v>
      </c>
      <c r="B45" s="162"/>
      <c r="C45" s="162"/>
      <c r="D45" s="162"/>
      <c r="E45" s="162"/>
      <c r="F45" s="162"/>
      <c r="G45" s="159"/>
      <c r="H45" s="159"/>
    </row>
    <row r="46" spans="1:8">
      <c r="A46" s="159"/>
      <c r="B46" s="159"/>
      <c r="C46" s="159"/>
      <c r="D46" s="159"/>
      <c r="E46" s="159"/>
      <c r="F46" s="159"/>
      <c r="G46" s="159"/>
      <c r="H46" s="159"/>
    </row>
    <row r="47" spans="1:8">
      <c r="A47" s="159"/>
      <c r="B47" s="159"/>
      <c r="C47" s="159"/>
      <c r="D47" s="159"/>
      <c r="E47" s="159"/>
      <c r="F47" s="159"/>
      <c r="G47" s="159"/>
      <c r="H47" s="15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33" sqref="G33"/>
    </sheetView>
  </sheetViews>
  <sheetFormatPr baseColWidth="10" defaultRowHeight="15"/>
  <cols>
    <col min="1" max="1" width="60.140625" bestFit="1" customWidth="1"/>
    <col min="2" max="2" width="17.5703125" customWidth="1"/>
    <col min="3" max="3" width="19.42578125" customWidth="1"/>
    <col min="4" max="4" width="18.7109375" customWidth="1"/>
    <col min="5" max="5" width="19.5703125" customWidth="1"/>
    <col min="6" max="6" width="18.85546875" customWidth="1"/>
    <col min="7" max="7" width="19.85546875" customWidth="1"/>
    <col min="8" max="8" width="23.7109375" customWidth="1"/>
    <col min="9" max="9" width="15.140625" customWidth="1"/>
    <col min="10" max="10" width="18.7109375" customWidth="1"/>
    <col min="11" max="11" width="18" customWidth="1"/>
  </cols>
  <sheetData>
    <row r="1" spans="1:12" ht="21">
      <c r="A1" s="123" t="s">
        <v>506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99"/>
    </row>
    <row r="2" spans="1:12">
      <c r="A2" s="106" t="s">
        <v>342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89"/>
    </row>
    <row r="3" spans="1:12">
      <c r="A3" s="109" t="s">
        <v>507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  <c r="L3" s="189"/>
    </row>
    <row r="4" spans="1:12">
      <c r="A4" s="112" t="s">
        <v>343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189"/>
    </row>
    <row r="5" spans="1:12">
      <c r="A5" s="109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  <c r="L5" s="189"/>
    </row>
    <row r="6" spans="1:12" ht="75">
      <c r="A6" s="195" t="s">
        <v>508</v>
      </c>
      <c r="B6" s="195" t="s">
        <v>509</v>
      </c>
      <c r="C6" s="195" t="s">
        <v>510</v>
      </c>
      <c r="D6" s="195" t="s">
        <v>511</v>
      </c>
      <c r="E6" s="195" t="s">
        <v>512</v>
      </c>
      <c r="F6" s="195" t="s">
        <v>513</v>
      </c>
      <c r="G6" s="195" t="s">
        <v>514</v>
      </c>
      <c r="H6" s="195" t="s">
        <v>515</v>
      </c>
      <c r="I6" s="205" t="s">
        <v>516</v>
      </c>
      <c r="J6" s="205" t="s">
        <v>517</v>
      </c>
      <c r="K6" s="205" t="s">
        <v>518</v>
      </c>
      <c r="L6" s="189"/>
    </row>
    <row r="7" spans="1:12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89"/>
    </row>
    <row r="8" spans="1:12">
      <c r="A8" s="194" t="s">
        <v>519</v>
      </c>
      <c r="B8" s="204"/>
      <c r="C8" s="204"/>
      <c r="D8" s="204"/>
      <c r="E8" s="206">
        <v>0</v>
      </c>
      <c r="F8" s="204"/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189"/>
    </row>
    <row r="9" spans="1:12">
      <c r="A9" s="202" t="s">
        <v>520</v>
      </c>
      <c r="B9" s="200"/>
      <c r="C9" s="200"/>
      <c r="D9" s="200"/>
      <c r="E9" s="207"/>
      <c r="F9" s="198"/>
      <c r="G9" s="207"/>
      <c r="H9" s="207"/>
      <c r="I9" s="207"/>
      <c r="J9" s="207"/>
      <c r="K9" s="207">
        <v>0</v>
      </c>
      <c r="L9" s="193"/>
    </row>
    <row r="10" spans="1:12">
      <c r="A10" s="202" t="s">
        <v>521</v>
      </c>
      <c r="B10" s="200"/>
      <c r="C10" s="200"/>
      <c r="D10" s="200"/>
      <c r="E10" s="207"/>
      <c r="F10" s="198"/>
      <c r="G10" s="207"/>
      <c r="H10" s="207"/>
      <c r="I10" s="207"/>
      <c r="J10" s="207"/>
      <c r="K10" s="207">
        <v>0</v>
      </c>
      <c r="L10" s="193"/>
    </row>
    <row r="11" spans="1:12">
      <c r="A11" s="202" t="s">
        <v>522</v>
      </c>
      <c r="B11" s="200"/>
      <c r="C11" s="200"/>
      <c r="D11" s="200"/>
      <c r="E11" s="207"/>
      <c r="F11" s="198"/>
      <c r="G11" s="207"/>
      <c r="H11" s="207"/>
      <c r="I11" s="207"/>
      <c r="J11" s="207"/>
      <c r="K11" s="207">
        <v>0</v>
      </c>
      <c r="L11" s="193"/>
    </row>
    <row r="12" spans="1:12">
      <c r="A12" s="202" t="s">
        <v>523</v>
      </c>
      <c r="B12" s="200"/>
      <c r="C12" s="200"/>
      <c r="D12" s="200"/>
      <c r="E12" s="207"/>
      <c r="F12" s="198"/>
      <c r="G12" s="207"/>
      <c r="H12" s="207"/>
      <c r="I12" s="207"/>
      <c r="J12" s="207"/>
      <c r="K12" s="207">
        <v>0</v>
      </c>
      <c r="L12" s="193"/>
    </row>
    <row r="13" spans="1:12">
      <c r="A13" s="203" t="s">
        <v>101</v>
      </c>
      <c r="B13" s="201"/>
      <c r="C13" s="201"/>
      <c r="D13" s="201"/>
      <c r="E13" s="208"/>
      <c r="F13" s="196"/>
      <c r="G13" s="208"/>
      <c r="H13" s="208"/>
      <c r="I13" s="208"/>
      <c r="J13" s="208"/>
      <c r="K13" s="208"/>
      <c r="L13" s="189"/>
    </row>
    <row r="14" spans="1:12">
      <c r="A14" s="194" t="s">
        <v>524</v>
      </c>
      <c r="B14" s="204"/>
      <c r="C14" s="204"/>
      <c r="D14" s="204"/>
      <c r="E14" s="206">
        <v>0</v>
      </c>
      <c r="F14" s="204"/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189"/>
    </row>
    <row r="15" spans="1:12">
      <c r="A15" s="202" t="s">
        <v>525</v>
      </c>
      <c r="B15" s="200"/>
      <c r="C15" s="200"/>
      <c r="D15" s="200"/>
      <c r="E15" s="207"/>
      <c r="F15" s="198"/>
      <c r="G15" s="207"/>
      <c r="H15" s="207"/>
      <c r="I15" s="207"/>
      <c r="J15" s="207"/>
      <c r="K15" s="207">
        <v>0</v>
      </c>
      <c r="L15" s="193"/>
    </row>
    <row r="16" spans="1:12">
      <c r="A16" s="202" t="s">
        <v>526</v>
      </c>
      <c r="B16" s="200"/>
      <c r="C16" s="200"/>
      <c r="D16" s="200"/>
      <c r="E16" s="207"/>
      <c r="F16" s="198"/>
      <c r="G16" s="207"/>
      <c r="H16" s="207"/>
      <c r="I16" s="207"/>
      <c r="J16" s="207"/>
      <c r="K16" s="207">
        <v>0</v>
      </c>
      <c r="L16" s="193"/>
    </row>
    <row r="17" spans="1:11">
      <c r="A17" s="202" t="s">
        <v>527</v>
      </c>
      <c r="B17" s="200"/>
      <c r="C17" s="200"/>
      <c r="D17" s="200"/>
      <c r="E17" s="207"/>
      <c r="F17" s="198"/>
      <c r="G17" s="207"/>
      <c r="H17" s="207"/>
      <c r="I17" s="207"/>
      <c r="J17" s="207"/>
      <c r="K17" s="207">
        <v>0</v>
      </c>
    </row>
    <row r="18" spans="1:11">
      <c r="A18" s="202" t="s">
        <v>528</v>
      </c>
      <c r="B18" s="200"/>
      <c r="C18" s="200"/>
      <c r="D18" s="200"/>
      <c r="E18" s="207"/>
      <c r="F18" s="198"/>
      <c r="G18" s="207"/>
      <c r="H18" s="207"/>
      <c r="I18" s="207"/>
      <c r="J18" s="207"/>
      <c r="K18" s="207">
        <v>0</v>
      </c>
    </row>
    <row r="19" spans="1:11">
      <c r="A19" s="203" t="s">
        <v>101</v>
      </c>
      <c r="B19" s="201"/>
      <c r="C19" s="201"/>
      <c r="D19" s="201"/>
      <c r="E19" s="208"/>
      <c r="F19" s="196"/>
      <c r="G19" s="208"/>
      <c r="H19" s="208"/>
      <c r="I19" s="208"/>
      <c r="J19" s="208"/>
      <c r="K19" s="208"/>
    </row>
    <row r="20" spans="1:11">
      <c r="A20" s="194" t="s">
        <v>529</v>
      </c>
      <c r="B20" s="204"/>
      <c r="C20" s="204"/>
      <c r="D20" s="204"/>
      <c r="E20" s="206">
        <v>0</v>
      </c>
      <c r="F20" s="204"/>
      <c r="G20" s="206">
        <v>0</v>
      </c>
      <c r="H20" s="206">
        <v>0</v>
      </c>
      <c r="I20" s="206">
        <v>0</v>
      </c>
      <c r="J20" s="206">
        <v>0</v>
      </c>
      <c r="K20" s="206">
        <v>0</v>
      </c>
    </row>
    <row r="21" spans="1:11">
      <c r="A21" s="197"/>
      <c r="B21" s="192"/>
      <c r="C21" s="192"/>
      <c r="D21" s="192"/>
      <c r="E21" s="192"/>
      <c r="F21" s="192"/>
      <c r="G21" s="209"/>
      <c r="H21" s="209"/>
      <c r="I21" s="209"/>
      <c r="J21" s="209"/>
      <c r="K21" s="209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I12" sqref="I12"/>
    </sheetView>
  </sheetViews>
  <sheetFormatPr baseColWidth="10" defaultRowHeight="15"/>
  <cols>
    <col min="1" max="1" width="89" bestFit="1" customWidth="1"/>
    <col min="2" max="2" width="19" customWidth="1"/>
    <col min="3" max="3" width="18.5703125" customWidth="1"/>
    <col min="4" max="4" width="19.85546875" customWidth="1"/>
  </cols>
  <sheetData>
    <row r="1" spans="1:11" ht="21">
      <c r="A1" s="123" t="s">
        <v>530</v>
      </c>
      <c r="B1" s="123"/>
      <c r="C1" s="123"/>
      <c r="D1" s="123"/>
      <c r="E1" s="219"/>
      <c r="F1" s="219"/>
      <c r="G1" s="219"/>
      <c r="H1" s="219"/>
      <c r="I1" s="219"/>
      <c r="J1" s="219"/>
      <c r="K1" s="219"/>
    </row>
    <row r="2" spans="1:11">
      <c r="A2" s="106" t="s">
        <v>342</v>
      </c>
      <c r="B2" s="107"/>
      <c r="C2" s="107"/>
      <c r="D2" s="108"/>
      <c r="E2" s="210"/>
      <c r="F2" s="210"/>
      <c r="G2" s="210"/>
      <c r="H2" s="210"/>
      <c r="I2" s="210"/>
      <c r="J2" s="210"/>
      <c r="K2" s="210"/>
    </row>
    <row r="3" spans="1:11">
      <c r="A3" s="109" t="s">
        <v>531</v>
      </c>
      <c r="B3" s="110"/>
      <c r="C3" s="110"/>
      <c r="D3" s="111"/>
      <c r="E3" s="210"/>
      <c r="F3" s="210"/>
      <c r="G3" s="210"/>
      <c r="H3" s="210"/>
      <c r="I3" s="210"/>
      <c r="J3" s="210"/>
      <c r="K3" s="210"/>
    </row>
    <row r="4" spans="1:11">
      <c r="A4" s="112" t="s">
        <v>343</v>
      </c>
      <c r="B4" s="113"/>
      <c r="C4" s="113"/>
      <c r="D4" s="114"/>
      <c r="E4" s="210"/>
      <c r="F4" s="210"/>
      <c r="G4" s="210"/>
      <c r="H4" s="210"/>
      <c r="I4" s="210"/>
      <c r="J4" s="210"/>
      <c r="K4" s="210"/>
    </row>
    <row r="5" spans="1:11">
      <c r="A5" s="99" t="s">
        <v>3</v>
      </c>
      <c r="B5" s="100"/>
      <c r="C5" s="100"/>
      <c r="D5" s="101"/>
      <c r="E5" s="210"/>
      <c r="F5" s="210"/>
      <c r="G5" s="210"/>
      <c r="H5" s="210"/>
      <c r="I5" s="210"/>
      <c r="J5" s="210"/>
      <c r="K5" s="210"/>
    </row>
    <row r="6" spans="1:1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1" ht="30">
      <c r="A7" s="220" t="s">
        <v>4</v>
      </c>
      <c r="B7" s="211" t="s">
        <v>532</v>
      </c>
      <c r="C7" s="211" t="s">
        <v>10</v>
      </c>
      <c r="D7" s="211" t="s">
        <v>533</v>
      </c>
      <c r="E7" s="210"/>
      <c r="F7" s="210"/>
      <c r="G7" s="210"/>
      <c r="H7" s="210"/>
      <c r="I7" s="210"/>
      <c r="J7" s="210"/>
      <c r="K7" s="210"/>
    </row>
    <row r="8" spans="1:11">
      <c r="A8" s="214" t="s">
        <v>534</v>
      </c>
      <c r="B8" s="229">
        <v>63451795.68</v>
      </c>
      <c r="C8" s="229">
        <v>60072263.560000002</v>
      </c>
      <c r="D8" s="229">
        <v>60072263.560000002</v>
      </c>
      <c r="E8" s="210"/>
      <c r="F8" s="210"/>
      <c r="G8" s="210"/>
      <c r="H8" s="210"/>
      <c r="I8" s="210"/>
      <c r="J8" s="210"/>
      <c r="K8" s="210"/>
    </row>
    <row r="9" spans="1:11">
      <c r="A9" s="212" t="s">
        <v>535</v>
      </c>
      <c r="B9" s="244">
        <v>63451795.68</v>
      </c>
      <c r="C9" s="244">
        <v>59248850.560000002</v>
      </c>
      <c r="D9" s="244">
        <v>59248850.560000002</v>
      </c>
      <c r="E9" s="210"/>
      <c r="F9" s="210"/>
      <c r="G9" s="210"/>
      <c r="H9" s="210"/>
      <c r="I9" s="210"/>
      <c r="J9" s="210"/>
      <c r="K9" s="210"/>
    </row>
    <row r="10" spans="1:11">
      <c r="A10" s="212" t="s">
        <v>536</v>
      </c>
      <c r="B10" s="244">
        <v>0</v>
      </c>
      <c r="C10" s="244">
        <v>823413</v>
      </c>
      <c r="D10" s="244">
        <v>823413</v>
      </c>
      <c r="E10" s="210"/>
      <c r="F10" s="210"/>
      <c r="G10" s="210"/>
      <c r="H10" s="210"/>
      <c r="I10" s="210"/>
      <c r="J10" s="210"/>
      <c r="K10" s="210"/>
    </row>
    <row r="11" spans="1:11">
      <c r="A11" s="212" t="s">
        <v>537</v>
      </c>
      <c r="B11" s="244">
        <v>0</v>
      </c>
      <c r="C11" s="244">
        <v>0</v>
      </c>
      <c r="D11" s="244">
        <v>0</v>
      </c>
      <c r="E11" s="210"/>
      <c r="F11" s="210"/>
      <c r="G11" s="210"/>
      <c r="H11" s="210"/>
      <c r="I11" s="210"/>
      <c r="J11" s="210"/>
      <c r="K11" s="210"/>
    </row>
    <row r="12" spans="1:11">
      <c r="A12" s="218"/>
      <c r="B12" s="231"/>
      <c r="C12" s="231"/>
      <c r="D12" s="231"/>
      <c r="E12" s="210"/>
      <c r="F12" s="210"/>
      <c r="G12" s="210"/>
      <c r="H12" s="210"/>
      <c r="I12" s="210"/>
      <c r="J12" s="210"/>
      <c r="K12" s="210"/>
    </row>
    <row r="13" spans="1:11">
      <c r="A13" s="214" t="s">
        <v>538</v>
      </c>
      <c r="B13" s="229">
        <v>66451795.68</v>
      </c>
      <c r="C13" s="229">
        <v>54496188.359999999</v>
      </c>
      <c r="D13" s="229">
        <v>54393472.43</v>
      </c>
      <c r="E13" s="210"/>
      <c r="F13" s="210"/>
      <c r="G13" s="210"/>
      <c r="H13" s="210"/>
      <c r="I13" s="210"/>
      <c r="J13" s="210"/>
      <c r="K13" s="210"/>
    </row>
    <row r="14" spans="1:11">
      <c r="A14" s="212" t="s">
        <v>539</v>
      </c>
      <c r="B14" s="244">
        <v>66451795.68</v>
      </c>
      <c r="C14" s="244">
        <v>54496188.359999999</v>
      </c>
      <c r="D14" s="244">
        <v>54393472.43</v>
      </c>
      <c r="E14" s="210"/>
      <c r="F14" s="210"/>
      <c r="G14" s="210"/>
      <c r="H14" s="210"/>
      <c r="I14" s="210"/>
      <c r="J14" s="210"/>
      <c r="K14" s="210"/>
    </row>
    <row r="15" spans="1:11">
      <c r="A15" s="212" t="s">
        <v>540</v>
      </c>
      <c r="B15" s="244">
        <v>0</v>
      </c>
      <c r="C15" s="244">
        <v>0</v>
      </c>
      <c r="D15" s="244">
        <v>0</v>
      </c>
      <c r="E15" s="210"/>
      <c r="F15" s="210"/>
      <c r="G15" s="210"/>
      <c r="H15" s="210"/>
      <c r="I15" s="210"/>
      <c r="J15" s="210"/>
      <c r="K15" s="210"/>
    </row>
    <row r="16" spans="1:11">
      <c r="A16" s="218"/>
      <c r="B16" s="231"/>
      <c r="C16" s="231"/>
      <c r="D16" s="231"/>
      <c r="E16" s="210"/>
      <c r="F16" s="210"/>
      <c r="G16" s="210"/>
      <c r="H16" s="210"/>
      <c r="I16" s="210"/>
      <c r="J16" s="210"/>
      <c r="K16" s="210"/>
    </row>
    <row r="17" spans="1:4">
      <c r="A17" s="214" t="s">
        <v>541</v>
      </c>
      <c r="B17" s="232">
        <v>0</v>
      </c>
      <c r="C17" s="229">
        <v>14107852.41</v>
      </c>
      <c r="D17" s="229">
        <v>14107852.41</v>
      </c>
    </row>
    <row r="18" spans="1:4">
      <c r="A18" s="212" t="s">
        <v>542</v>
      </c>
      <c r="B18" s="233">
        <v>0</v>
      </c>
      <c r="C18" s="244">
        <v>14107852.41</v>
      </c>
      <c r="D18" s="244">
        <v>14107852.41</v>
      </c>
    </row>
    <row r="19" spans="1:4">
      <c r="A19" s="212" t="s">
        <v>543</v>
      </c>
      <c r="B19" s="233">
        <v>0</v>
      </c>
      <c r="C19" s="244">
        <v>0</v>
      </c>
      <c r="D19" s="234">
        <v>0</v>
      </c>
    </row>
    <row r="20" spans="1:4">
      <c r="A20" s="218"/>
      <c r="B20" s="231"/>
      <c r="C20" s="231"/>
      <c r="D20" s="231"/>
    </row>
    <row r="21" spans="1:4">
      <c r="A21" s="214" t="s">
        <v>544</v>
      </c>
      <c r="B21" s="229">
        <v>-3000000</v>
      </c>
      <c r="C21" s="229">
        <v>19683927.610000003</v>
      </c>
      <c r="D21" s="229">
        <v>19786643.540000003</v>
      </c>
    </row>
    <row r="22" spans="1:4">
      <c r="A22" s="214"/>
      <c r="B22" s="231"/>
      <c r="C22" s="231"/>
      <c r="D22" s="231"/>
    </row>
    <row r="23" spans="1:4">
      <c r="A23" s="214" t="s">
        <v>545</v>
      </c>
      <c r="B23" s="229">
        <v>-3000000</v>
      </c>
      <c r="C23" s="229">
        <v>19683927.610000003</v>
      </c>
      <c r="D23" s="229">
        <v>19786643.540000003</v>
      </c>
    </row>
    <row r="24" spans="1:4">
      <c r="A24" s="214"/>
      <c r="B24" s="235"/>
      <c r="C24" s="235"/>
      <c r="D24" s="235"/>
    </row>
    <row r="25" spans="1:4" ht="30">
      <c r="A25" s="221" t="s">
        <v>546</v>
      </c>
      <c r="B25" s="229">
        <v>-3000000</v>
      </c>
      <c r="C25" s="229">
        <v>5576075.200000003</v>
      </c>
      <c r="D25" s="229">
        <v>5678791.1300000027</v>
      </c>
    </row>
    <row r="26" spans="1:4">
      <c r="A26" s="222"/>
      <c r="B26" s="227"/>
      <c r="C26" s="227"/>
      <c r="D26" s="227"/>
    </row>
    <row r="27" spans="1:4">
      <c r="A27" s="217"/>
      <c r="B27" s="210"/>
      <c r="C27" s="210"/>
      <c r="D27" s="210"/>
    </row>
    <row r="28" spans="1:4">
      <c r="A28" s="220" t="s">
        <v>547</v>
      </c>
      <c r="B28" s="211" t="s">
        <v>548</v>
      </c>
      <c r="C28" s="211" t="s">
        <v>10</v>
      </c>
      <c r="D28" s="211" t="s">
        <v>92</v>
      </c>
    </row>
    <row r="29" spans="1:4">
      <c r="A29" s="214" t="s">
        <v>549</v>
      </c>
      <c r="B29" s="236">
        <v>0</v>
      </c>
      <c r="C29" s="236">
        <v>0</v>
      </c>
      <c r="D29" s="236">
        <v>0</v>
      </c>
    </row>
    <row r="30" spans="1:4">
      <c r="A30" s="212" t="s">
        <v>550</v>
      </c>
      <c r="B30" s="247">
        <v>0</v>
      </c>
      <c r="C30" s="247">
        <v>0</v>
      </c>
      <c r="D30" s="247">
        <v>0</v>
      </c>
    </row>
    <row r="31" spans="1:4">
      <c r="A31" s="212" t="s">
        <v>551</v>
      </c>
      <c r="B31" s="247">
        <v>0</v>
      </c>
      <c r="C31" s="247">
        <v>0</v>
      </c>
      <c r="D31" s="247">
        <v>0</v>
      </c>
    </row>
    <row r="32" spans="1:4">
      <c r="A32" s="213"/>
      <c r="B32" s="238"/>
      <c r="C32" s="238"/>
      <c r="D32" s="238"/>
    </row>
    <row r="33" spans="1:4">
      <c r="A33" s="214" t="s">
        <v>552</v>
      </c>
      <c r="B33" s="236">
        <v>-3000000</v>
      </c>
      <c r="C33" s="236">
        <v>5576075.200000003</v>
      </c>
      <c r="D33" s="236">
        <v>5678791.1300000027</v>
      </c>
    </row>
    <row r="34" spans="1:4">
      <c r="A34" s="215"/>
      <c r="B34" s="228"/>
      <c r="C34" s="228"/>
      <c r="D34" s="228"/>
    </row>
    <row r="35" spans="1:4">
      <c r="A35" s="217"/>
      <c r="B35" s="210"/>
      <c r="C35" s="210"/>
      <c r="D35" s="210"/>
    </row>
    <row r="36" spans="1:4" ht="30">
      <c r="A36" s="220" t="s">
        <v>547</v>
      </c>
      <c r="B36" s="211" t="s">
        <v>553</v>
      </c>
      <c r="C36" s="211" t="s">
        <v>10</v>
      </c>
      <c r="D36" s="211" t="s">
        <v>533</v>
      </c>
    </row>
    <row r="37" spans="1:4">
      <c r="A37" s="214" t="s">
        <v>554</v>
      </c>
      <c r="B37" s="236">
        <v>0</v>
      </c>
      <c r="C37" s="236">
        <v>0</v>
      </c>
      <c r="D37" s="236">
        <v>0</v>
      </c>
    </row>
    <row r="38" spans="1:4">
      <c r="A38" s="212" t="s">
        <v>555</v>
      </c>
      <c r="B38" s="237"/>
      <c r="C38" s="237"/>
      <c r="D38" s="237"/>
    </row>
    <row r="39" spans="1:4">
      <c r="A39" s="212" t="s">
        <v>556</v>
      </c>
      <c r="B39" s="237"/>
      <c r="C39" s="237"/>
      <c r="D39" s="237"/>
    </row>
    <row r="40" spans="1:4">
      <c r="A40" s="214" t="s">
        <v>557</v>
      </c>
      <c r="B40" s="236">
        <v>0</v>
      </c>
      <c r="C40" s="236">
        <v>0</v>
      </c>
      <c r="D40" s="236">
        <v>0</v>
      </c>
    </row>
    <row r="41" spans="1:4">
      <c r="A41" s="212" t="s">
        <v>558</v>
      </c>
      <c r="B41" s="247">
        <v>0</v>
      </c>
      <c r="C41" s="247">
        <v>0</v>
      </c>
      <c r="D41" s="247">
        <v>0</v>
      </c>
    </row>
    <row r="42" spans="1:4">
      <c r="A42" s="212" t="s">
        <v>559</v>
      </c>
      <c r="B42" s="247">
        <v>0</v>
      </c>
      <c r="C42" s="247">
        <v>0</v>
      </c>
      <c r="D42" s="247">
        <v>0</v>
      </c>
    </row>
    <row r="43" spans="1:4">
      <c r="A43" s="213"/>
      <c r="B43" s="238"/>
      <c r="C43" s="238"/>
      <c r="D43" s="238"/>
    </row>
    <row r="44" spans="1:4">
      <c r="A44" s="214" t="s">
        <v>560</v>
      </c>
      <c r="B44" s="236">
        <v>0</v>
      </c>
      <c r="C44" s="236">
        <v>0</v>
      </c>
      <c r="D44" s="236">
        <v>0</v>
      </c>
    </row>
    <row r="45" spans="1:4">
      <c r="A45" s="226"/>
      <c r="B45" s="239"/>
      <c r="C45" s="239"/>
      <c r="D45" s="239"/>
    </row>
    <row r="46" spans="1:4">
      <c r="A46" s="210"/>
      <c r="B46" s="210"/>
      <c r="C46" s="210"/>
      <c r="D46" s="210"/>
    </row>
    <row r="47" spans="1:4" ht="30">
      <c r="A47" s="220" t="s">
        <v>547</v>
      </c>
      <c r="B47" s="211" t="s">
        <v>553</v>
      </c>
      <c r="C47" s="211" t="s">
        <v>10</v>
      </c>
      <c r="D47" s="211" t="s">
        <v>533</v>
      </c>
    </row>
    <row r="48" spans="1:4">
      <c r="A48" s="223" t="s">
        <v>561</v>
      </c>
      <c r="B48" s="245">
        <v>63451795.68</v>
      </c>
      <c r="C48" s="245">
        <v>59248850.560000002</v>
      </c>
      <c r="D48" s="245">
        <v>59248850.560000002</v>
      </c>
    </row>
    <row r="49" spans="1:4" ht="30">
      <c r="A49" s="224" t="s">
        <v>562</v>
      </c>
      <c r="B49" s="236">
        <v>0</v>
      </c>
      <c r="C49" s="236">
        <v>0</v>
      </c>
      <c r="D49" s="236">
        <v>0</v>
      </c>
    </row>
    <row r="50" spans="1:4">
      <c r="A50" s="225" t="s">
        <v>555</v>
      </c>
      <c r="B50" s="237"/>
      <c r="C50" s="237"/>
      <c r="D50" s="237"/>
    </row>
    <row r="51" spans="1:4">
      <c r="A51" s="225" t="s">
        <v>558</v>
      </c>
      <c r="B51" s="247">
        <v>0</v>
      </c>
      <c r="C51" s="247">
        <v>0</v>
      </c>
      <c r="D51" s="247">
        <v>0</v>
      </c>
    </row>
    <row r="52" spans="1:4">
      <c r="A52" s="213"/>
      <c r="B52" s="238"/>
      <c r="C52" s="238"/>
      <c r="D52" s="238"/>
    </row>
    <row r="53" spans="1:4">
      <c r="A53" s="212" t="s">
        <v>539</v>
      </c>
      <c r="B53" s="247">
        <v>66451795.68</v>
      </c>
      <c r="C53" s="247">
        <v>54496188.359999999</v>
      </c>
      <c r="D53" s="247">
        <v>54393472.43</v>
      </c>
    </row>
    <row r="54" spans="1:4">
      <c r="A54" s="213"/>
      <c r="B54" s="238"/>
      <c r="C54" s="238"/>
      <c r="D54" s="238"/>
    </row>
    <row r="55" spans="1:4">
      <c r="A55" s="212" t="s">
        <v>542</v>
      </c>
      <c r="B55" s="240"/>
      <c r="C55" s="247">
        <v>14107852.41</v>
      </c>
      <c r="D55" s="247">
        <v>14107852.41</v>
      </c>
    </row>
    <row r="56" spans="1:4">
      <c r="A56" s="213"/>
      <c r="B56" s="238"/>
      <c r="C56" s="238"/>
      <c r="D56" s="238"/>
    </row>
    <row r="57" spans="1:4" ht="30">
      <c r="A57" s="221" t="s">
        <v>563</v>
      </c>
      <c r="B57" s="236">
        <v>-3000000</v>
      </c>
      <c r="C57" s="236">
        <v>18860514.610000003</v>
      </c>
      <c r="D57" s="236">
        <v>18963230.540000003</v>
      </c>
    </row>
    <row r="58" spans="1:4">
      <c r="A58" s="216"/>
      <c r="B58" s="241"/>
      <c r="C58" s="241"/>
      <c r="D58" s="241"/>
    </row>
    <row r="59" spans="1:4">
      <c r="A59" s="221" t="s">
        <v>564</v>
      </c>
      <c r="B59" s="236">
        <v>-3000000</v>
      </c>
      <c r="C59" s="236">
        <v>18860514.610000003</v>
      </c>
      <c r="D59" s="236">
        <v>18963230.540000003</v>
      </c>
    </row>
    <row r="60" spans="1:4">
      <c r="A60" s="215"/>
      <c r="B60" s="239"/>
      <c r="C60" s="239"/>
      <c r="D60" s="239"/>
    </row>
    <row r="61" spans="1:4">
      <c r="A61" s="210"/>
      <c r="B61" s="210"/>
      <c r="C61" s="210"/>
      <c r="D61" s="210"/>
    </row>
    <row r="62" spans="1:4" ht="30">
      <c r="A62" s="220" t="s">
        <v>547</v>
      </c>
      <c r="B62" s="211" t="s">
        <v>553</v>
      </c>
      <c r="C62" s="211" t="s">
        <v>10</v>
      </c>
      <c r="D62" s="211" t="s">
        <v>533</v>
      </c>
    </row>
    <row r="63" spans="1:4">
      <c r="A63" s="223" t="s">
        <v>536</v>
      </c>
      <c r="B63" s="246">
        <v>0</v>
      </c>
      <c r="C63" s="246">
        <v>823413</v>
      </c>
      <c r="D63" s="246">
        <v>823413</v>
      </c>
    </row>
    <row r="64" spans="1:4" ht="30">
      <c r="A64" s="224" t="s">
        <v>565</v>
      </c>
      <c r="B64" s="229">
        <v>0</v>
      </c>
      <c r="C64" s="229">
        <v>0</v>
      </c>
      <c r="D64" s="229">
        <v>0</v>
      </c>
    </row>
    <row r="65" spans="1:4">
      <c r="A65" s="225" t="s">
        <v>556</v>
      </c>
      <c r="B65" s="230"/>
      <c r="C65" s="230"/>
      <c r="D65" s="230"/>
    </row>
    <row r="66" spans="1:4">
      <c r="A66" s="225" t="s">
        <v>559</v>
      </c>
      <c r="B66" s="244">
        <v>0</v>
      </c>
      <c r="C66" s="244">
        <v>0</v>
      </c>
      <c r="D66" s="244">
        <v>0</v>
      </c>
    </row>
    <row r="67" spans="1:4">
      <c r="A67" s="213"/>
      <c r="B67" s="231"/>
      <c r="C67" s="231"/>
      <c r="D67" s="231"/>
    </row>
    <row r="68" spans="1:4">
      <c r="A68" s="212" t="s">
        <v>566</v>
      </c>
      <c r="B68" s="244">
        <v>0</v>
      </c>
      <c r="C68" s="244">
        <v>0</v>
      </c>
      <c r="D68" s="244">
        <v>0</v>
      </c>
    </row>
    <row r="69" spans="1:4">
      <c r="A69" s="213"/>
      <c r="B69" s="231"/>
      <c r="C69" s="231"/>
      <c r="D69" s="231"/>
    </row>
    <row r="70" spans="1:4">
      <c r="A70" s="212" t="s">
        <v>543</v>
      </c>
      <c r="B70" s="242">
        <v>0</v>
      </c>
      <c r="C70" s="244">
        <v>0</v>
      </c>
      <c r="D70" s="244">
        <v>0</v>
      </c>
    </row>
    <row r="71" spans="1:4">
      <c r="A71" s="213"/>
      <c r="B71" s="231"/>
      <c r="C71" s="231"/>
      <c r="D71" s="231"/>
    </row>
    <row r="72" spans="1:4" ht="30">
      <c r="A72" s="221" t="s">
        <v>567</v>
      </c>
      <c r="B72" s="229">
        <v>0</v>
      </c>
      <c r="C72" s="229">
        <v>823413</v>
      </c>
      <c r="D72" s="229">
        <v>823413</v>
      </c>
    </row>
    <row r="73" spans="1:4">
      <c r="A73" s="213"/>
      <c r="B73" s="231"/>
      <c r="C73" s="231"/>
      <c r="D73" s="231"/>
    </row>
    <row r="74" spans="1:4" ht="30">
      <c r="A74" s="221" t="s">
        <v>568</v>
      </c>
      <c r="B74" s="229">
        <v>0</v>
      </c>
      <c r="C74" s="229">
        <v>823413</v>
      </c>
      <c r="D74" s="229">
        <v>823413</v>
      </c>
    </row>
    <row r="75" spans="1:4">
      <c r="A75" s="215"/>
      <c r="B75" s="243"/>
      <c r="C75" s="243"/>
      <c r="D75" s="243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C29" sqref="C29"/>
    </sheetView>
  </sheetViews>
  <sheetFormatPr baseColWidth="10" defaultColWidth="11.28515625" defaultRowHeight="15"/>
  <cols>
    <col min="1" max="1" width="84.5703125" bestFit="1" customWidth="1"/>
    <col min="2" max="2" width="14.140625" bestFit="1" customWidth="1"/>
    <col min="3" max="3" width="13.28515625" customWidth="1"/>
    <col min="4" max="6" width="14.140625" bestFit="1" customWidth="1"/>
    <col min="7" max="7" width="13.140625" bestFit="1" customWidth="1"/>
  </cols>
  <sheetData>
    <row r="1" spans="1:8" ht="21">
      <c r="A1" s="92" t="s">
        <v>569</v>
      </c>
      <c r="B1" s="92"/>
      <c r="C1" s="92"/>
      <c r="D1" s="92"/>
      <c r="E1" s="92"/>
      <c r="F1" s="92"/>
      <c r="G1" s="92"/>
      <c r="H1" s="261"/>
    </row>
    <row r="2" spans="1:8">
      <c r="A2" s="106" t="s">
        <v>342</v>
      </c>
      <c r="B2" s="107"/>
      <c r="C2" s="107"/>
      <c r="D2" s="107"/>
      <c r="E2" s="107"/>
      <c r="F2" s="107"/>
      <c r="G2" s="108"/>
      <c r="H2" s="248"/>
    </row>
    <row r="3" spans="1:8">
      <c r="A3" s="109" t="s">
        <v>570</v>
      </c>
      <c r="B3" s="110"/>
      <c r="C3" s="110"/>
      <c r="D3" s="110"/>
      <c r="E3" s="110"/>
      <c r="F3" s="110"/>
      <c r="G3" s="111"/>
      <c r="H3" s="248"/>
    </row>
    <row r="4" spans="1:8">
      <c r="A4" s="112" t="s">
        <v>343</v>
      </c>
      <c r="B4" s="113"/>
      <c r="C4" s="113"/>
      <c r="D4" s="113"/>
      <c r="E4" s="113"/>
      <c r="F4" s="113"/>
      <c r="G4" s="114"/>
      <c r="H4" s="248"/>
    </row>
    <row r="5" spans="1:8">
      <c r="A5" s="99" t="s">
        <v>3</v>
      </c>
      <c r="B5" s="100"/>
      <c r="C5" s="100"/>
      <c r="D5" s="100"/>
      <c r="E5" s="100"/>
      <c r="F5" s="100"/>
      <c r="G5" s="101"/>
      <c r="H5" s="248"/>
    </row>
    <row r="6" spans="1:8">
      <c r="A6" s="102" t="s">
        <v>571</v>
      </c>
      <c r="B6" s="188" t="s">
        <v>572</v>
      </c>
      <c r="C6" s="188"/>
      <c r="D6" s="188"/>
      <c r="E6" s="188"/>
      <c r="F6" s="188"/>
      <c r="G6" s="188" t="s">
        <v>573</v>
      </c>
      <c r="H6" s="248"/>
    </row>
    <row r="7" spans="1:8" ht="60">
      <c r="A7" s="98"/>
      <c r="B7" s="252" t="s">
        <v>574</v>
      </c>
      <c r="C7" s="251" t="s">
        <v>90</v>
      </c>
      <c r="D7" s="252" t="s">
        <v>91</v>
      </c>
      <c r="E7" s="252" t="s">
        <v>10</v>
      </c>
      <c r="F7" s="252" t="s">
        <v>575</v>
      </c>
      <c r="G7" s="188"/>
      <c r="H7" s="248"/>
    </row>
    <row r="8" spans="1:8">
      <c r="A8" s="254" t="s">
        <v>576</v>
      </c>
      <c r="B8" s="265"/>
      <c r="C8" s="265"/>
      <c r="D8" s="265"/>
      <c r="E8" s="265"/>
      <c r="F8" s="265"/>
      <c r="G8" s="265"/>
      <c r="H8" s="248"/>
    </row>
    <row r="9" spans="1:8">
      <c r="A9" s="255" t="s">
        <v>577</v>
      </c>
      <c r="B9" s="273">
        <v>0</v>
      </c>
      <c r="C9" s="273">
        <v>0</v>
      </c>
      <c r="D9" s="266">
        <v>0</v>
      </c>
      <c r="E9" s="273">
        <v>0</v>
      </c>
      <c r="F9" s="273">
        <v>0</v>
      </c>
      <c r="G9" s="266">
        <v>0</v>
      </c>
      <c r="H9" s="249"/>
    </row>
    <row r="10" spans="1:8">
      <c r="A10" s="255" t="s">
        <v>578</v>
      </c>
      <c r="B10" s="273">
        <v>0</v>
      </c>
      <c r="C10" s="273">
        <v>0</v>
      </c>
      <c r="D10" s="266">
        <v>0</v>
      </c>
      <c r="E10" s="273">
        <v>0</v>
      </c>
      <c r="F10" s="273">
        <v>0</v>
      </c>
      <c r="G10" s="266">
        <v>0</v>
      </c>
      <c r="H10" s="248"/>
    </row>
    <row r="11" spans="1:8">
      <c r="A11" s="255" t="s">
        <v>579</v>
      </c>
      <c r="B11" s="273">
        <v>0</v>
      </c>
      <c r="C11" s="273">
        <v>0</v>
      </c>
      <c r="D11" s="266">
        <v>0</v>
      </c>
      <c r="E11" s="273">
        <v>0</v>
      </c>
      <c r="F11" s="273">
        <v>0</v>
      </c>
      <c r="G11" s="266">
        <v>0</v>
      </c>
      <c r="H11" s="248"/>
    </row>
    <row r="12" spans="1:8">
      <c r="A12" s="255" t="s">
        <v>580</v>
      </c>
      <c r="B12" s="273">
        <v>0</v>
      </c>
      <c r="C12" s="273">
        <v>0</v>
      </c>
      <c r="D12" s="266">
        <v>0</v>
      </c>
      <c r="E12" s="273">
        <v>0</v>
      </c>
      <c r="F12" s="273">
        <v>0</v>
      </c>
      <c r="G12" s="266">
        <v>0</v>
      </c>
      <c r="H12" s="248"/>
    </row>
    <row r="13" spans="1:8">
      <c r="A13" s="255" t="s">
        <v>581</v>
      </c>
      <c r="B13" s="273">
        <v>0</v>
      </c>
      <c r="C13" s="273">
        <v>0</v>
      </c>
      <c r="D13" s="266">
        <v>0</v>
      </c>
      <c r="E13" s="273">
        <v>1279480.1000000001</v>
      </c>
      <c r="F13" s="273">
        <v>1279480.1000000001</v>
      </c>
      <c r="G13" s="266">
        <v>1279480.1000000001</v>
      </c>
      <c r="H13" s="248"/>
    </row>
    <row r="14" spans="1:8">
      <c r="A14" s="255" t="s">
        <v>582</v>
      </c>
      <c r="B14" s="273">
        <v>0</v>
      </c>
      <c r="C14" s="273">
        <v>0</v>
      </c>
      <c r="D14" s="266">
        <v>0</v>
      </c>
      <c r="E14" s="273">
        <v>0</v>
      </c>
      <c r="F14" s="273">
        <v>0</v>
      </c>
      <c r="G14" s="266">
        <v>0</v>
      </c>
      <c r="H14" s="248"/>
    </row>
    <row r="15" spans="1:8">
      <c r="A15" s="255" t="s">
        <v>583</v>
      </c>
      <c r="B15" s="273">
        <v>63451795.68</v>
      </c>
      <c r="C15" s="273">
        <v>823413</v>
      </c>
      <c r="D15" s="266">
        <v>64275208.68</v>
      </c>
      <c r="E15" s="273">
        <v>58792783.460000001</v>
      </c>
      <c r="F15" s="273">
        <v>58792783.460000001</v>
      </c>
      <c r="G15" s="266">
        <v>-4659012.2199999988</v>
      </c>
      <c r="H15" s="248"/>
    </row>
    <row r="16" spans="1:8">
      <c r="A16" s="250" t="s">
        <v>584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48"/>
    </row>
    <row r="17" spans="1:7">
      <c r="A17" s="259" t="s">
        <v>585</v>
      </c>
      <c r="B17" s="273">
        <v>0</v>
      </c>
      <c r="C17" s="273">
        <v>0</v>
      </c>
      <c r="D17" s="266">
        <v>0</v>
      </c>
      <c r="E17" s="273">
        <v>0</v>
      </c>
      <c r="F17" s="273">
        <v>0</v>
      </c>
      <c r="G17" s="266">
        <v>0</v>
      </c>
    </row>
    <row r="18" spans="1:7">
      <c r="A18" s="259" t="s">
        <v>586</v>
      </c>
      <c r="B18" s="273">
        <v>0</v>
      </c>
      <c r="C18" s="273">
        <v>0</v>
      </c>
      <c r="D18" s="266">
        <v>0</v>
      </c>
      <c r="E18" s="273">
        <v>0</v>
      </c>
      <c r="F18" s="273">
        <v>0</v>
      </c>
      <c r="G18" s="266">
        <v>0</v>
      </c>
    </row>
    <row r="19" spans="1:7">
      <c r="A19" s="259" t="s">
        <v>587</v>
      </c>
      <c r="B19" s="273">
        <v>0</v>
      </c>
      <c r="C19" s="273">
        <v>0</v>
      </c>
      <c r="D19" s="266">
        <v>0</v>
      </c>
      <c r="E19" s="273">
        <v>0</v>
      </c>
      <c r="F19" s="273">
        <v>0</v>
      </c>
      <c r="G19" s="266">
        <v>0</v>
      </c>
    </row>
    <row r="20" spans="1:7">
      <c r="A20" s="259" t="s">
        <v>588</v>
      </c>
      <c r="B20" s="266"/>
      <c r="C20" s="266"/>
      <c r="D20" s="266">
        <v>0</v>
      </c>
      <c r="E20" s="266"/>
      <c r="F20" s="266"/>
      <c r="G20" s="266">
        <v>0</v>
      </c>
    </row>
    <row r="21" spans="1:7">
      <c r="A21" s="259" t="s">
        <v>589</v>
      </c>
      <c r="B21" s="266"/>
      <c r="C21" s="266"/>
      <c r="D21" s="266">
        <v>0</v>
      </c>
      <c r="E21" s="266"/>
      <c r="F21" s="266"/>
      <c r="G21" s="266">
        <v>0</v>
      </c>
    </row>
    <row r="22" spans="1:7">
      <c r="A22" s="259" t="s">
        <v>590</v>
      </c>
      <c r="B22" s="273">
        <v>0</v>
      </c>
      <c r="C22" s="273">
        <v>0</v>
      </c>
      <c r="D22" s="266">
        <v>0</v>
      </c>
      <c r="E22" s="273">
        <v>0</v>
      </c>
      <c r="F22" s="273">
        <v>0</v>
      </c>
      <c r="G22" s="266">
        <v>0</v>
      </c>
    </row>
    <row r="23" spans="1:7">
      <c r="A23" s="259" t="s">
        <v>591</v>
      </c>
      <c r="B23" s="266"/>
      <c r="C23" s="266"/>
      <c r="D23" s="266">
        <v>0</v>
      </c>
      <c r="E23" s="266"/>
      <c r="F23" s="266"/>
      <c r="G23" s="266">
        <v>0</v>
      </c>
    </row>
    <row r="24" spans="1:7">
      <c r="A24" s="259" t="s">
        <v>592</v>
      </c>
      <c r="B24" s="266"/>
      <c r="C24" s="266"/>
      <c r="D24" s="266">
        <v>0</v>
      </c>
      <c r="E24" s="266"/>
      <c r="F24" s="266"/>
      <c r="G24" s="266">
        <v>0</v>
      </c>
    </row>
    <row r="25" spans="1:7">
      <c r="A25" s="259" t="s">
        <v>593</v>
      </c>
      <c r="B25" s="273">
        <v>0</v>
      </c>
      <c r="C25" s="273">
        <v>0</v>
      </c>
      <c r="D25" s="266">
        <v>0</v>
      </c>
      <c r="E25" s="273">
        <v>0</v>
      </c>
      <c r="F25" s="273">
        <v>0</v>
      </c>
      <c r="G25" s="266">
        <v>0</v>
      </c>
    </row>
    <row r="26" spans="1:7">
      <c r="A26" s="259" t="s">
        <v>594</v>
      </c>
      <c r="B26" s="273">
        <v>0</v>
      </c>
      <c r="C26" s="273">
        <v>0</v>
      </c>
      <c r="D26" s="266">
        <v>0</v>
      </c>
      <c r="E26" s="273">
        <v>0</v>
      </c>
      <c r="F26" s="273">
        <v>0</v>
      </c>
      <c r="G26" s="266">
        <v>0</v>
      </c>
    </row>
    <row r="27" spans="1:7">
      <c r="A27" s="259" t="s">
        <v>595</v>
      </c>
      <c r="B27" s="273">
        <v>0</v>
      </c>
      <c r="C27" s="273">
        <v>0</v>
      </c>
      <c r="D27" s="266">
        <v>0</v>
      </c>
      <c r="E27" s="273">
        <v>0</v>
      </c>
      <c r="F27" s="273">
        <v>0</v>
      </c>
      <c r="G27" s="266">
        <v>0</v>
      </c>
    </row>
    <row r="28" spans="1:7">
      <c r="A28" s="255" t="s">
        <v>596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</row>
    <row r="29" spans="1:7">
      <c r="A29" s="259" t="s">
        <v>597</v>
      </c>
      <c r="B29" s="273">
        <v>0</v>
      </c>
      <c r="C29" s="273">
        <v>0</v>
      </c>
      <c r="D29" s="266">
        <v>0</v>
      </c>
      <c r="E29" s="273">
        <v>0</v>
      </c>
      <c r="F29" s="273">
        <v>0</v>
      </c>
      <c r="G29" s="266">
        <v>0</v>
      </c>
    </row>
    <row r="30" spans="1:7">
      <c r="A30" s="259" t="s">
        <v>598</v>
      </c>
      <c r="B30" s="273">
        <v>0</v>
      </c>
      <c r="C30" s="273">
        <v>0</v>
      </c>
      <c r="D30" s="266">
        <v>0</v>
      </c>
      <c r="E30" s="273">
        <v>0</v>
      </c>
      <c r="F30" s="273">
        <v>0</v>
      </c>
      <c r="G30" s="266">
        <v>0</v>
      </c>
    </row>
    <row r="31" spans="1:7">
      <c r="A31" s="259" t="s">
        <v>599</v>
      </c>
      <c r="B31" s="273">
        <v>0</v>
      </c>
      <c r="C31" s="273">
        <v>0</v>
      </c>
      <c r="D31" s="266">
        <v>0</v>
      </c>
      <c r="E31" s="273">
        <v>0</v>
      </c>
      <c r="F31" s="273">
        <v>0</v>
      </c>
      <c r="G31" s="266">
        <v>0</v>
      </c>
    </row>
    <row r="32" spans="1:7">
      <c r="A32" s="259" t="s">
        <v>600</v>
      </c>
      <c r="B32" s="273">
        <v>0</v>
      </c>
      <c r="C32" s="273">
        <v>0</v>
      </c>
      <c r="D32" s="266">
        <v>0</v>
      </c>
      <c r="E32" s="273">
        <v>0</v>
      </c>
      <c r="F32" s="273">
        <v>0</v>
      </c>
      <c r="G32" s="266">
        <v>0</v>
      </c>
    </row>
    <row r="33" spans="1:8">
      <c r="A33" s="259" t="s">
        <v>601</v>
      </c>
      <c r="B33" s="273">
        <v>0</v>
      </c>
      <c r="C33" s="273">
        <v>0</v>
      </c>
      <c r="D33" s="266">
        <v>0</v>
      </c>
      <c r="E33" s="273">
        <v>0</v>
      </c>
      <c r="F33" s="273">
        <v>0</v>
      </c>
      <c r="G33" s="266">
        <v>0</v>
      </c>
      <c r="H33" s="248"/>
    </row>
    <row r="34" spans="1:8">
      <c r="A34" s="255" t="s">
        <v>602</v>
      </c>
      <c r="B34" s="273">
        <v>0</v>
      </c>
      <c r="C34" s="273">
        <v>0</v>
      </c>
      <c r="D34" s="266">
        <v>0</v>
      </c>
      <c r="E34" s="273">
        <v>0</v>
      </c>
      <c r="F34" s="273">
        <v>0</v>
      </c>
      <c r="G34" s="266">
        <v>0</v>
      </c>
      <c r="H34" s="248"/>
    </row>
    <row r="35" spans="1:8">
      <c r="A35" s="255" t="s">
        <v>603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48"/>
    </row>
    <row r="36" spans="1:8">
      <c r="A36" s="259" t="s">
        <v>604</v>
      </c>
      <c r="B36" s="273">
        <v>0</v>
      </c>
      <c r="C36" s="273">
        <v>0</v>
      </c>
      <c r="D36" s="266">
        <v>0</v>
      </c>
      <c r="E36" s="273">
        <v>0</v>
      </c>
      <c r="F36" s="273">
        <v>0</v>
      </c>
      <c r="G36" s="266">
        <v>0</v>
      </c>
      <c r="H36" s="248"/>
    </row>
    <row r="37" spans="1:8">
      <c r="A37" s="255" t="s">
        <v>605</v>
      </c>
      <c r="B37" s="266">
        <v>0</v>
      </c>
      <c r="C37" s="266">
        <v>0</v>
      </c>
      <c r="D37" s="266">
        <v>0</v>
      </c>
      <c r="E37" s="266">
        <v>0</v>
      </c>
      <c r="F37" s="266">
        <v>0</v>
      </c>
      <c r="G37" s="266">
        <v>0</v>
      </c>
      <c r="H37" s="248"/>
    </row>
    <row r="38" spans="1:8">
      <c r="A38" s="259" t="s">
        <v>606</v>
      </c>
      <c r="B38" s="266"/>
      <c r="C38" s="266"/>
      <c r="D38" s="266">
        <v>0</v>
      </c>
      <c r="E38" s="266"/>
      <c r="F38" s="266"/>
      <c r="G38" s="266">
        <v>0</v>
      </c>
      <c r="H38" s="248"/>
    </row>
    <row r="39" spans="1:8">
      <c r="A39" s="259" t="s">
        <v>607</v>
      </c>
      <c r="B39" s="266"/>
      <c r="C39" s="266"/>
      <c r="D39" s="266">
        <v>0</v>
      </c>
      <c r="E39" s="266"/>
      <c r="F39" s="266"/>
      <c r="G39" s="266">
        <v>0</v>
      </c>
      <c r="H39" s="248"/>
    </row>
    <row r="40" spans="1:8">
      <c r="A40" s="256"/>
      <c r="B40" s="266"/>
      <c r="C40" s="266"/>
      <c r="D40" s="266"/>
      <c r="E40" s="266"/>
      <c r="F40" s="266"/>
      <c r="G40" s="266"/>
      <c r="H40" s="248"/>
    </row>
    <row r="41" spans="1:8">
      <c r="A41" s="257" t="s">
        <v>608</v>
      </c>
      <c r="B41" s="267">
        <v>63451795.68</v>
      </c>
      <c r="C41" s="267">
        <v>823413</v>
      </c>
      <c r="D41" s="267">
        <v>64275208.68</v>
      </c>
      <c r="E41" s="267">
        <v>60072263.560000002</v>
      </c>
      <c r="F41" s="267">
        <v>60072263.560000002</v>
      </c>
      <c r="G41" s="267">
        <v>-3379532.1199999987</v>
      </c>
      <c r="H41" s="248"/>
    </row>
    <row r="42" spans="1:8">
      <c r="A42" s="257" t="s">
        <v>609</v>
      </c>
      <c r="B42" s="268"/>
      <c r="C42" s="268"/>
      <c r="D42" s="268"/>
      <c r="E42" s="268"/>
      <c r="F42" s="268"/>
      <c r="G42" s="267">
        <v>0</v>
      </c>
      <c r="H42" s="249"/>
    </row>
    <row r="43" spans="1:8">
      <c r="A43" s="256"/>
      <c r="B43" s="269"/>
      <c r="C43" s="269"/>
      <c r="D43" s="269"/>
      <c r="E43" s="269"/>
      <c r="F43" s="269"/>
      <c r="G43" s="269"/>
      <c r="H43" s="248"/>
    </row>
    <row r="44" spans="1:8">
      <c r="A44" s="257" t="s">
        <v>610</v>
      </c>
      <c r="B44" s="269"/>
      <c r="C44" s="269"/>
      <c r="D44" s="269"/>
      <c r="E44" s="269"/>
      <c r="F44" s="269"/>
      <c r="G44" s="269"/>
      <c r="H44" s="248"/>
    </row>
    <row r="45" spans="1:8">
      <c r="A45" s="255" t="s">
        <v>611</v>
      </c>
      <c r="B45" s="266">
        <v>0</v>
      </c>
      <c r="C45" s="266">
        <v>0</v>
      </c>
      <c r="D45" s="266">
        <v>0</v>
      </c>
      <c r="E45" s="266">
        <v>0</v>
      </c>
      <c r="F45" s="266">
        <v>0</v>
      </c>
      <c r="G45" s="266">
        <v>0</v>
      </c>
      <c r="H45" s="248"/>
    </row>
    <row r="46" spans="1:8">
      <c r="A46" s="260" t="s">
        <v>612</v>
      </c>
      <c r="B46" s="266"/>
      <c r="C46" s="266"/>
      <c r="D46" s="266">
        <v>0</v>
      </c>
      <c r="E46" s="266"/>
      <c r="F46" s="266"/>
      <c r="G46" s="266">
        <v>0</v>
      </c>
      <c r="H46" s="248"/>
    </row>
    <row r="47" spans="1:8">
      <c r="A47" s="260" t="s">
        <v>613</v>
      </c>
      <c r="B47" s="266"/>
      <c r="C47" s="266"/>
      <c r="D47" s="266">
        <v>0</v>
      </c>
      <c r="E47" s="266"/>
      <c r="F47" s="266"/>
      <c r="G47" s="266">
        <v>0</v>
      </c>
      <c r="H47" s="248"/>
    </row>
    <row r="48" spans="1:8">
      <c r="A48" s="260" t="s">
        <v>614</v>
      </c>
      <c r="B48" s="273">
        <v>0</v>
      </c>
      <c r="C48" s="273">
        <v>0</v>
      </c>
      <c r="D48" s="266">
        <v>0</v>
      </c>
      <c r="E48" s="273">
        <v>0</v>
      </c>
      <c r="F48" s="273">
        <v>0</v>
      </c>
      <c r="G48" s="266">
        <v>0</v>
      </c>
      <c r="H48" s="248"/>
    </row>
    <row r="49" spans="1:7" ht="30">
      <c r="A49" s="260" t="s">
        <v>615</v>
      </c>
      <c r="B49" s="273">
        <v>0</v>
      </c>
      <c r="C49" s="273">
        <v>0</v>
      </c>
      <c r="D49" s="266">
        <v>0</v>
      </c>
      <c r="E49" s="273">
        <v>0</v>
      </c>
      <c r="F49" s="273">
        <v>0</v>
      </c>
      <c r="G49" s="266">
        <v>0</v>
      </c>
    </row>
    <row r="50" spans="1:7">
      <c r="A50" s="260" t="s">
        <v>616</v>
      </c>
      <c r="B50" s="266"/>
      <c r="C50" s="266"/>
      <c r="D50" s="266">
        <v>0</v>
      </c>
      <c r="E50" s="266"/>
      <c r="F50" s="266"/>
      <c r="G50" s="266">
        <v>0</v>
      </c>
    </row>
    <row r="51" spans="1:7">
      <c r="A51" s="260" t="s">
        <v>617</v>
      </c>
      <c r="B51" s="266"/>
      <c r="C51" s="266"/>
      <c r="D51" s="266">
        <v>0</v>
      </c>
      <c r="E51" s="266"/>
      <c r="F51" s="266"/>
      <c r="G51" s="266">
        <v>0</v>
      </c>
    </row>
    <row r="52" spans="1:7" ht="30">
      <c r="A52" s="253" t="s">
        <v>618</v>
      </c>
      <c r="B52" s="266"/>
      <c r="C52" s="266"/>
      <c r="D52" s="266">
        <v>0</v>
      </c>
      <c r="E52" s="266"/>
      <c r="F52" s="266"/>
      <c r="G52" s="266">
        <v>0</v>
      </c>
    </row>
    <row r="53" spans="1:7">
      <c r="A53" s="259" t="s">
        <v>619</v>
      </c>
      <c r="B53" s="266"/>
      <c r="C53" s="266"/>
      <c r="D53" s="266">
        <v>0</v>
      </c>
      <c r="E53" s="266"/>
      <c r="F53" s="266"/>
      <c r="G53" s="266">
        <v>0</v>
      </c>
    </row>
    <row r="54" spans="1:7">
      <c r="A54" s="255" t="s">
        <v>620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</row>
    <row r="55" spans="1:7">
      <c r="A55" s="253" t="s">
        <v>621</v>
      </c>
      <c r="B55" s="266"/>
      <c r="C55" s="266"/>
      <c r="D55" s="266">
        <v>0</v>
      </c>
      <c r="E55" s="266"/>
      <c r="F55" s="266"/>
      <c r="G55" s="266">
        <v>0</v>
      </c>
    </row>
    <row r="56" spans="1:7">
      <c r="A56" s="260" t="s">
        <v>622</v>
      </c>
      <c r="B56" s="266"/>
      <c r="C56" s="266"/>
      <c r="D56" s="266">
        <v>0</v>
      </c>
      <c r="E56" s="266"/>
      <c r="F56" s="266"/>
      <c r="G56" s="266">
        <v>0</v>
      </c>
    </row>
    <row r="57" spans="1:7">
      <c r="A57" s="260" t="s">
        <v>623</v>
      </c>
      <c r="B57" s="266"/>
      <c r="C57" s="266"/>
      <c r="D57" s="266">
        <v>0</v>
      </c>
      <c r="E57" s="266"/>
      <c r="F57" s="266"/>
      <c r="G57" s="266">
        <v>0</v>
      </c>
    </row>
    <row r="58" spans="1:7">
      <c r="A58" s="253" t="s">
        <v>624</v>
      </c>
      <c r="B58" s="273">
        <v>0</v>
      </c>
      <c r="C58" s="273">
        <v>0</v>
      </c>
      <c r="D58" s="266">
        <v>0</v>
      </c>
      <c r="E58" s="273">
        <v>0</v>
      </c>
      <c r="F58" s="273">
        <v>0</v>
      </c>
      <c r="G58" s="266">
        <v>0</v>
      </c>
    </row>
    <row r="59" spans="1:7">
      <c r="A59" s="255" t="s">
        <v>625</v>
      </c>
      <c r="B59" s="266">
        <v>0</v>
      </c>
      <c r="C59" s="266">
        <v>0</v>
      </c>
      <c r="D59" s="266">
        <v>0</v>
      </c>
      <c r="E59" s="266">
        <v>0</v>
      </c>
      <c r="F59" s="266">
        <v>0</v>
      </c>
      <c r="G59" s="266">
        <v>0</v>
      </c>
    </row>
    <row r="60" spans="1:7" ht="30">
      <c r="A60" s="260" t="s">
        <v>626</v>
      </c>
      <c r="B60" s="273">
        <v>0</v>
      </c>
      <c r="C60" s="273">
        <v>0</v>
      </c>
      <c r="D60" s="266">
        <v>0</v>
      </c>
      <c r="E60" s="273">
        <v>0</v>
      </c>
      <c r="F60" s="273">
        <v>0</v>
      </c>
      <c r="G60" s="266">
        <v>0</v>
      </c>
    </row>
    <row r="61" spans="1:7">
      <c r="A61" s="260" t="s">
        <v>627</v>
      </c>
      <c r="B61" s="273">
        <v>0</v>
      </c>
      <c r="C61" s="273">
        <v>0</v>
      </c>
      <c r="D61" s="266">
        <v>0</v>
      </c>
      <c r="E61" s="273">
        <v>0</v>
      </c>
      <c r="F61" s="273">
        <v>0</v>
      </c>
      <c r="G61" s="266">
        <v>0</v>
      </c>
    </row>
    <row r="62" spans="1:7">
      <c r="A62" s="255" t="s">
        <v>628</v>
      </c>
      <c r="B62" s="273">
        <v>0</v>
      </c>
      <c r="C62" s="273">
        <v>0</v>
      </c>
      <c r="D62" s="266">
        <v>0</v>
      </c>
      <c r="E62" s="273">
        <v>0</v>
      </c>
      <c r="F62" s="273">
        <v>0</v>
      </c>
      <c r="G62" s="266">
        <v>0</v>
      </c>
    </row>
    <row r="63" spans="1:7">
      <c r="A63" s="255" t="s">
        <v>629</v>
      </c>
      <c r="B63" s="273">
        <v>0</v>
      </c>
      <c r="C63" s="273">
        <v>0</v>
      </c>
      <c r="D63" s="266">
        <v>0</v>
      </c>
      <c r="E63" s="273">
        <v>0</v>
      </c>
      <c r="F63" s="266"/>
      <c r="G63" s="266">
        <v>0</v>
      </c>
    </row>
    <row r="64" spans="1:7">
      <c r="A64" s="256"/>
      <c r="B64" s="269"/>
      <c r="C64" s="269"/>
      <c r="D64" s="269"/>
      <c r="E64" s="269"/>
      <c r="F64" s="269"/>
      <c r="G64" s="269"/>
    </row>
    <row r="65" spans="1:7">
      <c r="A65" s="257" t="s">
        <v>630</v>
      </c>
      <c r="B65" s="267">
        <v>0</v>
      </c>
      <c r="C65" s="267">
        <v>0</v>
      </c>
      <c r="D65" s="267">
        <v>0</v>
      </c>
      <c r="E65" s="267">
        <v>0</v>
      </c>
      <c r="F65" s="267">
        <v>0</v>
      </c>
      <c r="G65" s="267">
        <v>0</v>
      </c>
    </row>
    <row r="66" spans="1:7">
      <c r="A66" s="256"/>
      <c r="B66" s="269"/>
      <c r="C66" s="269"/>
      <c r="D66" s="269"/>
      <c r="E66" s="269"/>
      <c r="F66" s="269"/>
      <c r="G66" s="269"/>
    </row>
    <row r="67" spans="1:7">
      <c r="A67" s="257" t="s">
        <v>631</v>
      </c>
      <c r="B67" s="267">
        <v>0</v>
      </c>
      <c r="C67" s="267">
        <v>0</v>
      </c>
      <c r="D67" s="267">
        <v>0</v>
      </c>
      <c r="E67" s="267">
        <v>0</v>
      </c>
      <c r="F67" s="267">
        <v>0</v>
      </c>
      <c r="G67" s="267">
        <v>0</v>
      </c>
    </row>
    <row r="68" spans="1:7">
      <c r="A68" s="255" t="s">
        <v>632</v>
      </c>
      <c r="B68" s="273">
        <v>0</v>
      </c>
      <c r="C68" s="273">
        <v>0</v>
      </c>
      <c r="D68" s="266">
        <v>0</v>
      </c>
      <c r="E68" s="273">
        <v>0</v>
      </c>
      <c r="F68" s="273">
        <v>0</v>
      </c>
      <c r="G68" s="266">
        <v>0</v>
      </c>
    </row>
    <row r="69" spans="1:7">
      <c r="A69" s="256"/>
      <c r="B69" s="269"/>
      <c r="C69" s="269"/>
      <c r="D69" s="269"/>
      <c r="E69" s="269"/>
      <c r="F69" s="269"/>
      <c r="G69" s="269"/>
    </row>
    <row r="70" spans="1:7">
      <c r="A70" s="257" t="s">
        <v>633</v>
      </c>
      <c r="B70" s="267">
        <v>63451795.68</v>
      </c>
      <c r="C70" s="267">
        <v>823413</v>
      </c>
      <c r="D70" s="267">
        <v>64275208.68</v>
      </c>
      <c r="E70" s="267">
        <v>60072263.560000002</v>
      </c>
      <c r="F70" s="267">
        <v>60072263.560000002</v>
      </c>
      <c r="G70" s="267">
        <v>-3379532.1199999987</v>
      </c>
    </row>
    <row r="71" spans="1:7">
      <c r="A71" s="256"/>
      <c r="B71" s="269"/>
      <c r="C71" s="269"/>
      <c r="D71" s="269"/>
      <c r="E71" s="269"/>
      <c r="F71" s="269"/>
      <c r="G71" s="269"/>
    </row>
    <row r="72" spans="1:7">
      <c r="A72" s="257" t="s">
        <v>634</v>
      </c>
      <c r="B72" s="269"/>
      <c r="C72" s="269"/>
      <c r="D72" s="269"/>
      <c r="E72" s="269"/>
      <c r="F72" s="269"/>
      <c r="G72" s="269"/>
    </row>
    <row r="73" spans="1:7" ht="30">
      <c r="A73" s="263" t="s">
        <v>635</v>
      </c>
      <c r="B73" s="273">
        <v>0</v>
      </c>
      <c r="C73" s="273">
        <v>0</v>
      </c>
      <c r="D73" s="266">
        <v>0</v>
      </c>
      <c r="E73" s="273">
        <v>0</v>
      </c>
      <c r="F73" s="273">
        <v>0</v>
      </c>
      <c r="G73" s="266">
        <v>0</v>
      </c>
    </row>
    <row r="74" spans="1:7" ht="30">
      <c r="A74" s="263" t="s">
        <v>636</v>
      </c>
      <c r="B74" s="273">
        <v>0</v>
      </c>
      <c r="C74" s="273">
        <v>0</v>
      </c>
      <c r="D74" s="266">
        <v>0</v>
      </c>
      <c r="E74" s="273">
        <v>0</v>
      </c>
      <c r="F74" s="273">
        <v>0</v>
      </c>
      <c r="G74" s="266">
        <v>0</v>
      </c>
    </row>
    <row r="75" spans="1:7">
      <c r="A75" s="262" t="s">
        <v>637</v>
      </c>
      <c r="B75" s="267">
        <v>0</v>
      </c>
      <c r="C75" s="267">
        <v>0</v>
      </c>
      <c r="D75" s="267">
        <v>0</v>
      </c>
      <c r="E75" s="267">
        <v>0</v>
      </c>
      <c r="F75" s="267">
        <v>0</v>
      </c>
      <c r="G75" s="267">
        <v>0</v>
      </c>
    </row>
    <row r="76" spans="1:7">
      <c r="A76" s="258"/>
      <c r="B76" s="270"/>
      <c r="C76" s="270"/>
      <c r="D76" s="270"/>
      <c r="E76" s="270"/>
      <c r="F76" s="270"/>
      <c r="G76" s="270"/>
    </row>
    <row r="77" spans="1:7">
      <c r="A77" s="248"/>
      <c r="B77" s="271"/>
      <c r="C77" s="271"/>
      <c r="D77" s="271"/>
      <c r="E77" s="271"/>
      <c r="F77" s="271"/>
      <c r="G77" s="271"/>
    </row>
    <row r="78" spans="1:7">
      <c r="A78" s="248"/>
      <c r="B78" s="271"/>
      <c r="C78" s="271"/>
      <c r="D78" s="271">
        <v>0</v>
      </c>
      <c r="E78" s="271"/>
      <c r="F78" s="271"/>
      <c r="G78" s="272">
        <v>0</v>
      </c>
    </row>
    <row r="79" spans="1:7">
      <c r="A79" s="248"/>
      <c r="B79" s="271"/>
      <c r="C79" s="271"/>
      <c r="D79" s="271"/>
      <c r="E79" s="271"/>
      <c r="F79" s="271"/>
      <c r="G79" s="272"/>
    </row>
    <row r="80" spans="1:7">
      <c r="A80" s="248"/>
      <c r="B80" s="264"/>
      <c r="C80" s="264"/>
      <c r="D80" s="264"/>
      <c r="E80" s="264"/>
      <c r="F80" s="264"/>
      <c r="G80" s="264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1" t="s">
        <v>0</v>
      </c>
      <c r="B1" s="92"/>
      <c r="C1" s="92"/>
      <c r="D1" s="92"/>
      <c r="E1" s="92"/>
      <c r="F1" s="92"/>
      <c r="G1" s="92"/>
    </row>
    <row r="2" spans="1:8">
      <c r="A2" s="95" t="s">
        <v>342</v>
      </c>
      <c r="B2" s="95"/>
      <c r="C2" s="95"/>
      <c r="D2" s="95"/>
      <c r="E2" s="95"/>
      <c r="F2" s="95"/>
      <c r="G2" s="95"/>
    </row>
    <row r="3" spans="1:8">
      <c r="A3" s="96" t="s">
        <v>1</v>
      </c>
      <c r="B3" s="96"/>
      <c r="C3" s="96"/>
      <c r="D3" s="96"/>
      <c r="E3" s="96"/>
      <c r="F3" s="96"/>
      <c r="G3" s="96"/>
    </row>
    <row r="4" spans="1:8">
      <c r="A4" s="96" t="s">
        <v>2</v>
      </c>
      <c r="B4" s="96"/>
      <c r="C4" s="96"/>
      <c r="D4" s="96"/>
      <c r="E4" s="96"/>
      <c r="F4" s="96"/>
      <c r="G4" s="96"/>
    </row>
    <row r="5" spans="1:8">
      <c r="A5" s="97" t="s">
        <v>343</v>
      </c>
      <c r="B5" s="97"/>
      <c r="C5" s="97"/>
      <c r="D5" s="97"/>
      <c r="E5" s="97"/>
      <c r="F5" s="97"/>
      <c r="G5" s="97"/>
    </row>
    <row r="6" spans="1:8">
      <c r="A6" s="98" t="s">
        <v>3</v>
      </c>
      <c r="B6" s="98"/>
      <c r="C6" s="98"/>
      <c r="D6" s="98"/>
      <c r="E6" s="98"/>
      <c r="F6" s="98"/>
      <c r="G6" s="98"/>
    </row>
    <row r="7" spans="1:8">
      <c r="A7" s="93" t="s">
        <v>4</v>
      </c>
      <c r="B7" s="93" t="s">
        <v>5</v>
      </c>
      <c r="C7" s="93"/>
      <c r="D7" s="93"/>
      <c r="E7" s="93"/>
      <c r="F7" s="93"/>
      <c r="G7" s="94" t="s">
        <v>6</v>
      </c>
    </row>
    <row r="8" spans="1:8" ht="30">
      <c r="A8" s="9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3"/>
    </row>
    <row r="9" spans="1:8">
      <c r="A9" s="7" t="s">
        <v>12</v>
      </c>
      <c r="B9" s="86">
        <f>B10+B18+B189+B28+B38+B48+B58+B62+B71+B75</f>
        <v>66451795.68</v>
      </c>
      <c r="C9" s="86">
        <f t="shared" ref="C9:G9" si="0">C10+C18+C189+C28+C38+C48+C58+C62+C71+C75</f>
        <v>-4.6566128730773926E-10</v>
      </c>
      <c r="D9" s="86">
        <f t="shared" si="0"/>
        <v>66451795.68</v>
      </c>
      <c r="E9" s="86">
        <f t="shared" si="0"/>
        <v>54496188.360000007</v>
      </c>
      <c r="F9" s="86">
        <f t="shared" si="0"/>
        <v>54393472.430000007</v>
      </c>
      <c r="G9" s="86">
        <f t="shared" si="0"/>
        <v>11955607.319999997</v>
      </c>
    </row>
    <row r="10" spans="1:8">
      <c r="A10" s="8" t="s">
        <v>13</v>
      </c>
      <c r="B10" s="87">
        <f>SUM(B11:B17)</f>
        <v>26902537.669999998</v>
      </c>
      <c r="C10" s="87">
        <f t="shared" ref="C10:G10" si="1">SUM(C11:C17)</f>
        <v>265400</v>
      </c>
      <c r="D10" s="87">
        <f t="shared" si="1"/>
        <v>27167937.669999998</v>
      </c>
      <c r="E10" s="87">
        <f t="shared" si="1"/>
        <v>25759193.48</v>
      </c>
      <c r="F10" s="87">
        <f t="shared" si="1"/>
        <v>25759193.48</v>
      </c>
      <c r="G10" s="87">
        <f t="shared" si="1"/>
        <v>1408744.1899999997</v>
      </c>
    </row>
    <row r="11" spans="1:8">
      <c r="A11" s="9" t="s">
        <v>14</v>
      </c>
      <c r="B11" s="118">
        <v>14367285.75</v>
      </c>
      <c r="C11" s="118">
        <v>2000</v>
      </c>
      <c r="D11" s="87">
        <f>B11+C11</f>
        <v>14369285.75</v>
      </c>
      <c r="E11" s="118">
        <v>13782068.810000001</v>
      </c>
      <c r="F11" s="118">
        <v>13782068.810000001</v>
      </c>
      <c r="G11" s="87">
        <f>D11-E11</f>
        <v>587216.93999999948</v>
      </c>
      <c r="H11" s="45" t="s">
        <v>160</v>
      </c>
    </row>
    <row r="12" spans="1:8">
      <c r="A12" s="9" t="s">
        <v>15</v>
      </c>
      <c r="B12" s="118">
        <v>1659518.98</v>
      </c>
      <c r="C12" s="118">
        <v>0</v>
      </c>
      <c r="D12" s="87">
        <f t="shared" ref="D12:D17" si="2">B12+C12</f>
        <v>1659518.98</v>
      </c>
      <c r="E12" s="118">
        <v>1505640.91</v>
      </c>
      <c r="F12" s="118">
        <v>1505640.91</v>
      </c>
      <c r="G12" s="87">
        <f t="shared" ref="G12:G17" si="3">D12-E12</f>
        <v>153878.07000000007</v>
      </c>
      <c r="H12" s="45" t="s">
        <v>161</v>
      </c>
    </row>
    <row r="13" spans="1:8">
      <c r="A13" s="9" t="s">
        <v>16</v>
      </c>
      <c r="B13" s="118">
        <v>2569784.7000000002</v>
      </c>
      <c r="C13" s="118">
        <v>-256453</v>
      </c>
      <c r="D13" s="87">
        <f t="shared" si="2"/>
        <v>2313331.7000000002</v>
      </c>
      <c r="E13" s="118">
        <v>2115679.96</v>
      </c>
      <c r="F13" s="118">
        <v>2115679.96</v>
      </c>
      <c r="G13" s="87">
        <f t="shared" si="3"/>
        <v>197651.74000000022</v>
      </c>
      <c r="H13" s="45" t="s">
        <v>162</v>
      </c>
    </row>
    <row r="14" spans="1:8">
      <c r="A14" s="9" t="s">
        <v>17</v>
      </c>
      <c r="B14" s="118">
        <v>3698118</v>
      </c>
      <c r="C14" s="118">
        <v>56380</v>
      </c>
      <c r="D14" s="87">
        <f t="shared" si="2"/>
        <v>3754498</v>
      </c>
      <c r="E14" s="118">
        <v>3662450.98</v>
      </c>
      <c r="F14" s="118">
        <v>3662450.98</v>
      </c>
      <c r="G14" s="87">
        <f t="shared" si="3"/>
        <v>92047.020000000019</v>
      </c>
      <c r="H14" s="45" t="s">
        <v>163</v>
      </c>
    </row>
    <row r="15" spans="1:8">
      <c r="A15" s="9" t="s">
        <v>18</v>
      </c>
      <c r="B15" s="118">
        <v>4238043</v>
      </c>
      <c r="C15" s="118">
        <v>463473</v>
      </c>
      <c r="D15" s="87">
        <f t="shared" si="2"/>
        <v>4701516</v>
      </c>
      <c r="E15" s="118">
        <v>4452027.83</v>
      </c>
      <c r="F15" s="118">
        <v>4452027.83</v>
      </c>
      <c r="G15" s="87">
        <f t="shared" si="3"/>
        <v>249488.16999999993</v>
      </c>
      <c r="H15" s="45" t="s">
        <v>164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165</v>
      </c>
    </row>
    <row r="17" spans="1:8">
      <c r="A17" s="9" t="s">
        <v>20</v>
      </c>
      <c r="B17" s="118">
        <v>369787.24</v>
      </c>
      <c r="C17" s="118">
        <v>0</v>
      </c>
      <c r="D17" s="87">
        <f t="shared" si="2"/>
        <v>369787.24</v>
      </c>
      <c r="E17" s="118">
        <v>241324.99</v>
      </c>
      <c r="F17" s="118">
        <v>241324.99</v>
      </c>
      <c r="G17" s="87">
        <f t="shared" si="3"/>
        <v>128462.25</v>
      </c>
      <c r="H17" s="45" t="s">
        <v>166</v>
      </c>
    </row>
    <row r="18" spans="1:8">
      <c r="A18" s="8" t="s">
        <v>21</v>
      </c>
      <c r="B18" s="87">
        <f>SUM(B19:B27)</f>
        <v>7516500</v>
      </c>
      <c r="C18" s="87">
        <f t="shared" ref="C18:G18" si="4">SUM(C19:C27)</f>
        <v>2618900</v>
      </c>
      <c r="D18" s="87">
        <f t="shared" si="4"/>
        <v>10135400</v>
      </c>
      <c r="E18" s="87">
        <f t="shared" si="4"/>
        <v>7986081.9000000004</v>
      </c>
      <c r="F18" s="87">
        <f t="shared" si="4"/>
        <v>7905615.2299999986</v>
      </c>
      <c r="G18" s="87">
        <f t="shared" si="4"/>
        <v>2149318.0999999996</v>
      </c>
    </row>
    <row r="19" spans="1:8">
      <c r="A19" s="9" t="s">
        <v>22</v>
      </c>
      <c r="B19" s="118">
        <v>502000</v>
      </c>
      <c r="C19" s="118">
        <v>29700</v>
      </c>
      <c r="D19" s="87">
        <f t="shared" ref="D19:D27" si="5">B19+C19</f>
        <v>531700</v>
      </c>
      <c r="E19" s="118">
        <v>279285.34000000003</v>
      </c>
      <c r="F19" s="118">
        <v>279285.34000000003</v>
      </c>
      <c r="G19" s="87">
        <f t="shared" ref="G19:G27" si="6">D19-E19</f>
        <v>252414.65999999997</v>
      </c>
      <c r="H19" s="46" t="s">
        <v>167</v>
      </c>
    </row>
    <row r="20" spans="1:8">
      <c r="A20" s="9" t="s">
        <v>23</v>
      </c>
      <c r="B20" s="118">
        <v>126500</v>
      </c>
      <c r="C20" s="118">
        <v>6500</v>
      </c>
      <c r="D20" s="87">
        <f t="shared" si="5"/>
        <v>133000</v>
      </c>
      <c r="E20" s="118">
        <v>28421.41</v>
      </c>
      <c r="F20" s="118">
        <v>28421.41</v>
      </c>
      <c r="G20" s="87">
        <f t="shared" si="6"/>
        <v>104578.59</v>
      </c>
      <c r="H20" s="46" t="s">
        <v>168</v>
      </c>
    </row>
    <row r="21" spans="1:8">
      <c r="A21" s="9" t="s">
        <v>24</v>
      </c>
      <c r="B21" s="87"/>
      <c r="C21" s="87"/>
      <c r="D21" s="87">
        <f t="shared" si="5"/>
        <v>0</v>
      </c>
      <c r="E21" s="87"/>
      <c r="F21" s="87"/>
      <c r="G21" s="87">
        <f t="shared" si="6"/>
        <v>0</v>
      </c>
      <c r="H21" s="46" t="s">
        <v>169</v>
      </c>
    </row>
    <row r="22" spans="1:8">
      <c r="A22" s="9" t="s">
        <v>25</v>
      </c>
      <c r="B22" s="118">
        <v>1325000</v>
      </c>
      <c r="C22" s="118">
        <v>2024800</v>
      </c>
      <c r="D22" s="87">
        <f t="shared" si="5"/>
        <v>3349800</v>
      </c>
      <c r="E22" s="118">
        <v>2213502.7000000002</v>
      </c>
      <c r="F22" s="118">
        <v>2209925.11</v>
      </c>
      <c r="G22" s="87">
        <f t="shared" si="6"/>
        <v>1136297.2999999998</v>
      </c>
      <c r="H22" s="46" t="s">
        <v>170</v>
      </c>
    </row>
    <row r="23" spans="1:8">
      <c r="A23" s="9" t="s">
        <v>26</v>
      </c>
      <c r="B23" s="118">
        <v>2671000</v>
      </c>
      <c r="C23" s="118">
        <v>-283000</v>
      </c>
      <c r="D23" s="87">
        <f t="shared" si="5"/>
        <v>2388000</v>
      </c>
      <c r="E23" s="118">
        <v>2105553.75</v>
      </c>
      <c r="F23" s="118">
        <v>2052753.75</v>
      </c>
      <c r="G23" s="87">
        <f t="shared" si="6"/>
        <v>282446.25</v>
      </c>
      <c r="H23" s="46" t="s">
        <v>171</v>
      </c>
    </row>
    <row r="24" spans="1:8">
      <c r="A24" s="9" t="s">
        <v>27</v>
      </c>
      <c r="B24" s="118">
        <v>1580000</v>
      </c>
      <c r="C24" s="118">
        <v>330000</v>
      </c>
      <c r="D24" s="87">
        <f t="shared" si="5"/>
        <v>1910000</v>
      </c>
      <c r="E24" s="118">
        <v>1869413.88</v>
      </c>
      <c r="F24" s="118">
        <v>1860146.25</v>
      </c>
      <c r="G24" s="87">
        <f t="shared" si="6"/>
        <v>40586.120000000112</v>
      </c>
      <c r="H24" s="46" t="s">
        <v>172</v>
      </c>
    </row>
    <row r="25" spans="1:8">
      <c r="A25" s="9" t="s">
        <v>28</v>
      </c>
      <c r="B25" s="118">
        <v>488000</v>
      </c>
      <c r="C25" s="118">
        <v>0</v>
      </c>
      <c r="D25" s="87">
        <f t="shared" si="5"/>
        <v>488000</v>
      </c>
      <c r="E25" s="118">
        <v>410891.34</v>
      </c>
      <c r="F25" s="118">
        <v>406510.31</v>
      </c>
      <c r="G25" s="87">
        <f t="shared" si="6"/>
        <v>77108.659999999974</v>
      </c>
      <c r="H25" s="46" t="s">
        <v>173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174</v>
      </c>
    </row>
    <row r="27" spans="1:8">
      <c r="A27" s="9" t="s">
        <v>30</v>
      </c>
      <c r="B27" s="118">
        <v>824000</v>
      </c>
      <c r="C27" s="118">
        <v>510900</v>
      </c>
      <c r="D27" s="87">
        <f t="shared" si="5"/>
        <v>1334900</v>
      </c>
      <c r="E27" s="118">
        <v>1079013.48</v>
      </c>
      <c r="F27" s="118">
        <v>1068573.06</v>
      </c>
      <c r="G27" s="87">
        <f t="shared" si="6"/>
        <v>255886.52000000002</v>
      </c>
      <c r="H27" s="46" t="s">
        <v>175</v>
      </c>
    </row>
    <row r="28" spans="1:8">
      <c r="A28" s="8" t="s">
        <v>31</v>
      </c>
      <c r="B28" s="87">
        <f>SUM(B29:B37)</f>
        <v>18322062</v>
      </c>
      <c r="C28" s="87">
        <f t="shared" ref="C28:G28" si="7">SUM(C29:C37)</f>
        <v>158613</v>
      </c>
      <c r="D28" s="87">
        <f t="shared" si="7"/>
        <v>18480675</v>
      </c>
      <c r="E28" s="87">
        <f t="shared" si="7"/>
        <v>16389262.640000001</v>
      </c>
      <c r="F28" s="87">
        <f t="shared" si="7"/>
        <v>16367013.379999999</v>
      </c>
      <c r="G28" s="87">
        <f t="shared" si="7"/>
        <v>2091412.3599999994</v>
      </c>
    </row>
    <row r="29" spans="1:8">
      <c r="A29" s="9" t="s">
        <v>32</v>
      </c>
      <c r="B29" s="118">
        <v>11447760</v>
      </c>
      <c r="C29" s="118">
        <v>-776465</v>
      </c>
      <c r="D29" s="87">
        <f t="shared" ref="D29:D82" si="8">B29+C29</f>
        <v>10671295</v>
      </c>
      <c r="E29" s="118">
        <v>10611000.140000001</v>
      </c>
      <c r="F29" s="118">
        <v>10610458.76</v>
      </c>
      <c r="G29" s="87">
        <f t="shared" ref="G29:G37" si="9">D29-E29</f>
        <v>60294.859999999404</v>
      </c>
      <c r="H29" s="47" t="s">
        <v>176</v>
      </c>
    </row>
    <row r="30" spans="1:8">
      <c r="A30" s="9" t="s">
        <v>33</v>
      </c>
      <c r="B30" s="118">
        <v>271800</v>
      </c>
      <c r="C30" s="118">
        <v>417960</v>
      </c>
      <c r="D30" s="87">
        <f t="shared" si="8"/>
        <v>689760</v>
      </c>
      <c r="E30" s="118">
        <v>587590.31999999995</v>
      </c>
      <c r="F30" s="118">
        <v>587590.31999999995</v>
      </c>
      <c r="G30" s="87">
        <f t="shared" si="9"/>
        <v>102169.68000000005</v>
      </c>
      <c r="H30" s="47" t="s">
        <v>177</v>
      </c>
    </row>
    <row r="31" spans="1:8">
      <c r="A31" s="9" t="s">
        <v>34</v>
      </c>
      <c r="B31" s="118">
        <v>828002</v>
      </c>
      <c r="C31" s="118">
        <v>176200</v>
      </c>
      <c r="D31" s="87">
        <f t="shared" si="8"/>
        <v>1004202</v>
      </c>
      <c r="E31" s="118">
        <v>577468.34</v>
      </c>
      <c r="F31" s="118">
        <v>575633.11</v>
      </c>
      <c r="G31" s="87">
        <f t="shared" si="9"/>
        <v>426733.66000000003</v>
      </c>
      <c r="H31" s="47" t="s">
        <v>178</v>
      </c>
    </row>
    <row r="32" spans="1:8">
      <c r="A32" s="9" t="s">
        <v>35</v>
      </c>
      <c r="B32" s="118">
        <v>540000</v>
      </c>
      <c r="C32" s="118">
        <v>63000</v>
      </c>
      <c r="D32" s="87">
        <f t="shared" si="8"/>
        <v>603000</v>
      </c>
      <c r="E32" s="118">
        <v>483627.16</v>
      </c>
      <c r="F32" s="118">
        <v>483627.16</v>
      </c>
      <c r="G32" s="87">
        <f t="shared" si="9"/>
        <v>119372.84000000003</v>
      </c>
      <c r="H32" s="47" t="s">
        <v>179</v>
      </c>
    </row>
    <row r="33" spans="1:8">
      <c r="A33" s="9" t="s">
        <v>36</v>
      </c>
      <c r="B33" s="118">
        <v>504000</v>
      </c>
      <c r="C33" s="118">
        <v>269315</v>
      </c>
      <c r="D33" s="87">
        <f t="shared" si="8"/>
        <v>773315</v>
      </c>
      <c r="E33" s="118">
        <v>608342.49</v>
      </c>
      <c r="F33" s="118">
        <v>606332.49</v>
      </c>
      <c r="G33" s="87">
        <f t="shared" si="9"/>
        <v>164972.51</v>
      </c>
      <c r="H33" s="47" t="s">
        <v>180</v>
      </c>
    </row>
    <row r="34" spans="1:8">
      <c r="A34" s="9" t="s">
        <v>37</v>
      </c>
      <c r="B34" s="118">
        <v>115000</v>
      </c>
      <c r="C34" s="118">
        <v>10000</v>
      </c>
      <c r="D34" s="87">
        <f t="shared" si="8"/>
        <v>125000</v>
      </c>
      <c r="E34" s="118">
        <v>41425.83</v>
      </c>
      <c r="F34" s="118">
        <v>39985.83</v>
      </c>
      <c r="G34" s="87">
        <f t="shared" si="9"/>
        <v>83574.17</v>
      </c>
      <c r="H34" s="47" t="s">
        <v>181</v>
      </c>
    </row>
    <row r="35" spans="1:8">
      <c r="A35" s="9" t="s">
        <v>38</v>
      </c>
      <c r="B35" s="118">
        <v>145500</v>
      </c>
      <c r="C35" s="118">
        <v>0</v>
      </c>
      <c r="D35" s="87">
        <f t="shared" si="8"/>
        <v>145500</v>
      </c>
      <c r="E35" s="118">
        <v>27411.91</v>
      </c>
      <c r="F35" s="118">
        <v>27411.91</v>
      </c>
      <c r="G35" s="87">
        <f t="shared" si="9"/>
        <v>118088.09</v>
      </c>
      <c r="H35" s="47" t="s">
        <v>182</v>
      </c>
    </row>
    <row r="36" spans="1:8">
      <c r="A36" s="9" t="s">
        <v>39</v>
      </c>
      <c r="B36" s="118">
        <v>260000</v>
      </c>
      <c r="C36" s="118">
        <v>10000</v>
      </c>
      <c r="D36" s="87">
        <f t="shared" si="8"/>
        <v>270000</v>
      </c>
      <c r="E36" s="118">
        <v>89877.54</v>
      </c>
      <c r="F36" s="118">
        <v>89877.54</v>
      </c>
      <c r="G36" s="87">
        <f t="shared" si="9"/>
        <v>180122.46000000002</v>
      </c>
      <c r="H36" s="47" t="s">
        <v>183</v>
      </c>
    </row>
    <row r="37" spans="1:8">
      <c r="A37" s="9" t="s">
        <v>40</v>
      </c>
      <c r="B37" s="118">
        <v>4210000</v>
      </c>
      <c r="C37" s="118">
        <v>-11397</v>
      </c>
      <c r="D37" s="87">
        <f t="shared" si="8"/>
        <v>4198603</v>
      </c>
      <c r="E37" s="118">
        <v>3362518.91</v>
      </c>
      <c r="F37" s="118">
        <v>3346096.26</v>
      </c>
      <c r="G37" s="87">
        <f t="shared" si="9"/>
        <v>836084.08999999985</v>
      </c>
      <c r="H37" s="47" t="s">
        <v>184</v>
      </c>
    </row>
    <row r="38" spans="1:8">
      <c r="A38" s="8" t="s">
        <v>41</v>
      </c>
      <c r="B38" s="87">
        <f>SUM(B39:B47)</f>
        <v>0</v>
      </c>
      <c r="C38" s="87">
        <f t="shared" ref="C38:G38" si="10">SUM(C39:C47)</f>
        <v>225000</v>
      </c>
      <c r="D38" s="87">
        <f t="shared" si="10"/>
        <v>225000</v>
      </c>
      <c r="E38" s="87">
        <f t="shared" si="10"/>
        <v>225000</v>
      </c>
      <c r="F38" s="87">
        <f t="shared" si="10"/>
        <v>225000</v>
      </c>
      <c r="G38" s="87">
        <f t="shared" si="10"/>
        <v>0</v>
      </c>
    </row>
    <row r="39" spans="1:8">
      <c r="A39" s="9" t="s">
        <v>42</v>
      </c>
      <c r="B39" s="87"/>
      <c r="C39" s="87"/>
      <c r="D39" s="87">
        <f t="shared" si="8"/>
        <v>0</v>
      </c>
      <c r="E39" s="87"/>
      <c r="F39" s="87"/>
      <c r="G39" s="87">
        <f t="shared" ref="G39:G47" si="11">D39-E39</f>
        <v>0</v>
      </c>
      <c r="H39" s="48" t="s">
        <v>185</v>
      </c>
    </row>
    <row r="40" spans="1:8">
      <c r="A40" s="9" t="s">
        <v>43</v>
      </c>
      <c r="B40" s="118">
        <v>0</v>
      </c>
      <c r="C40" s="118">
        <v>225000</v>
      </c>
      <c r="D40" s="87">
        <f t="shared" si="8"/>
        <v>225000</v>
      </c>
      <c r="E40" s="118">
        <v>225000</v>
      </c>
      <c r="F40" s="118">
        <v>225000</v>
      </c>
      <c r="G40" s="87">
        <f t="shared" si="11"/>
        <v>0</v>
      </c>
      <c r="H40" s="48" t="s">
        <v>186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187</v>
      </c>
    </row>
    <row r="42" spans="1:8">
      <c r="A42" s="9" t="s">
        <v>45</v>
      </c>
      <c r="B42" s="87"/>
      <c r="C42" s="87"/>
      <c r="D42" s="87">
        <f t="shared" si="8"/>
        <v>0</v>
      </c>
      <c r="E42" s="87"/>
      <c r="F42" s="87"/>
      <c r="G42" s="87">
        <f t="shared" si="11"/>
        <v>0</v>
      </c>
      <c r="H42" s="48" t="s">
        <v>188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189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190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339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338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9738788.7599999998</v>
      </c>
      <c r="C48" s="87">
        <f t="shared" ref="C48:G48" si="12">SUM(C49:C57)</f>
        <v>-3042913.0000000005</v>
      </c>
      <c r="D48" s="87">
        <f t="shared" si="12"/>
        <v>6695875.7599999998</v>
      </c>
      <c r="E48" s="87">
        <f t="shared" si="12"/>
        <v>4136650.3400000003</v>
      </c>
      <c r="F48" s="87">
        <f t="shared" si="12"/>
        <v>4136650.3400000003</v>
      </c>
      <c r="G48" s="87">
        <f t="shared" si="12"/>
        <v>2559225.419999999</v>
      </c>
    </row>
    <row r="49" spans="1:8">
      <c r="A49" s="9" t="s">
        <v>52</v>
      </c>
      <c r="B49" s="118">
        <v>110001</v>
      </c>
      <c r="C49" s="118">
        <v>1027051</v>
      </c>
      <c r="D49" s="87">
        <f t="shared" si="8"/>
        <v>1137052</v>
      </c>
      <c r="E49" s="118">
        <v>1085431.8700000001</v>
      </c>
      <c r="F49" s="118">
        <v>1085431.8700000001</v>
      </c>
      <c r="G49" s="87">
        <f t="shared" ref="G49:G57" si="13">D49-E49</f>
        <v>51620.129999999888</v>
      </c>
      <c r="H49" s="49" t="s">
        <v>192</v>
      </c>
    </row>
    <row r="50" spans="1:8">
      <c r="A50" s="9" t="s">
        <v>53</v>
      </c>
      <c r="B50" s="118">
        <v>0</v>
      </c>
      <c r="C50" s="118">
        <v>11400</v>
      </c>
      <c r="D50" s="87">
        <f t="shared" si="8"/>
        <v>11400</v>
      </c>
      <c r="E50" s="118">
        <v>11365.52</v>
      </c>
      <c r="F50" s="118">
        <v>11365.52</v>
      </c>
      <c r="G50" s="87">
        <f t="shared" si="13"/>
        <v>34.479999999999563</v>
      </c>
      <c r="H50" s="49" t="s">
        <v>193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194</v>
      </c>
    </row>
    <row r="52" spans="1:8">
      <c r="A52" s="9" t="s">
        <v>55</v>
      </c>
      <c r="B52" s="118">
        <v>3</v>
      </c>
      <c r="C52" s="118">
        <v>0</v>
      </c>
      <c r="D52" s="87">
        <f t="shared" si="8"/>
        <v>3</v>
      </c>
      <c r="E52" s="118">
        <v>0</v>
      </c>
      <c r="F52" s="118">
        <v>0</v>
      </c>
      <c r="G52" s="87">
        <f t="shared" si="13"/>
        <v>3</v>
      </c>
      <c r="H52" s="49" t="s">
        <v>195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196</v>
      </c>
    </row>
    <row r="54" spans="1:8">
      <c r="A54" s="9" t="s">
        <v>57</v>
      </c>
      <c r="B54" s="118">
        <v>9628784.7599999998</v>
      </c>
      <c r="C54" s="118">
        <v>-6603245.1500000004</v>
      </c>
      <c r="D54" s="87">
        <f t="shared" si="8"/>
        <v>3025539.6099999994</v>
      </c>
      <c r="E54" s="118">
        <v>518002</v>
      </c>
      <c r="F54" s="118">
        <v>518002</v>
      </c>
      <c r="G54" s="87">
        <f t="shared" si="13"/>
        <v>2507537.6099999994</v>
      </c>
      <c r="H54" s="49" t="s">
        <v>197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198</v>
      </c>
    </row>
    <row r="56" spans="1:8">
      <c r="A56" s="9" t="s">
        <v>59</v>
      </c>
      <c r="B56" s="87"/>
      <c r="C56" s="87"/>
      <c r="D56" s="87">
        <f t="shared" si="8"/>
        <v>0</v>
      </c>
      <c r="E56" s="87"/>
      <c r="F56" s="87"/>
      <c r="G56" s="87">
        <f t="shared" si="13"/>
        <v>0</v>
      </c>
      <c r="H56" s="49" t="s">
        <v>199</v>
      </c>
    </row>
    <row r="57" spans="1:8">
      <c r="A57" s="9" t="s">
        <v>60</v>
      </c>
      <c r="B57" s="118">
        <v>0</v>
      </c>
      <c r="C57" s="118">
        <v>2521881.15</v>
      </c>
      <c r="D57" s="87">
        <f t="shared" si="8"/>
        <v>2521881.15</v>
      </c>
      <c r="E57" s="118">
        <v>2521850.9500000002</v>
      </c>
      <c r="F57" s="118">
        <v>2521850.9500000002</v>
      </c>
      <c r="G57" s="87">
        <f t="shared" si="13"/>
        <v>30.199999999720603</v>
      </c>
      <c r="H57" s="49" t="s">
        <v>200</v>
      </c>
    </row>
    <row r="58" spans="1:8">
      <c r="A58" s="8" t="s">
        <v>61</v>
      </c>
      <c r="B58" s="87">
        <f>SUM(B59:B61)</f>
        <v>3971907.25</v>
      </c>
      <c r="C58" s="87">
        <f t="shared" ref="C58:G58" si="14">SUM(C59:C61)</f>
        <v>-225000</v>
      </c>
      <c r="D58" s="87">
        <f t="shared" si="14"/>
        <v>3746907.25</v>
      </c>
      <c r="E58" s="87">
        <f t="shared" si="14"/>
        <v>0</v>
      </c>
      <c r="F58" s="87">
        <f t="shared" si="14"/>
        <v>0</v>
      </c>
      <c r="G58" s="87">
        <f t="shared" si="14"/>
        <v>3746907.25</v>
      </c>
    </row>
    <row r="59" spans="1:8">
      <c r="A59" s="9" t="s">
        <v>62</v>
      </c>
      <c r="B59" s="87"/>
      <c r="C59" s="87"/>
      <c r="D59" s="87">
        <f t="shared" si="8"/>
        <v>0</v>
      </c>
      <c r="E59" s="87"/>
      <c r="F59" s="87"/>
      <c r="G59" s="87">
        <f t="shared" ref="G59:G61" si="15">D59-E59</f>
        <v>0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118">
        <v>3971907.25</v>
      </c>
      <c r="C61" s="118">
        <v>-225000</v>
      </c>
      <c r="D61" s="87">
        <f t="shared" si="8"/>
        <v>3746907.25</v>
      </c>
      <c r="E61" s="118">
        <v>0</v>
      </c>
      <c r="F61" s="118">
        <v>0</v>
      </c>
      <c r="G61" s="87">
        <f t="shared" si="15"/>
        <v>3746907.25</v>
      </c>
      <c r="H61" s="50" t="s">
        <v>203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0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87"/>
      <c r="C70" s="87"/>
      <c r="D70" s="87">
        <f t="shared" si="8"/>
        <v>0</v>
      </c>
      <c r="E70" s="87"/>
      <c r="F70" s="87"/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0</v>
      </c>
      <c r="D71" s="87">
        <f t="shared" si="18"/>
        <v>0</v>
      </c>
      <c r="E71" s="87">
        <f t="shared" si="18"/>
        <v>0</v>
      </c>
      <c r="F71" s="87">
        <f t="shared" si="18"/>
        <v>0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87"/>
      <c r="C74" s="87"/>
      <c r="D74" s="87">
        <f t="shared" si="8"/>
        <v>0</v>
      </c>
      <c r="E74" s="87"/>
      <c r="F74" s="87"/>
      <c r="G74" s="87">
        <f t="shared" si="19"/>
        <v>0</v>
      </c>
      <c r="H74" s="52" t="s">
        <v>213</v>
      </c>
    </row>
    <row r="75" spans="1:8">
      <c r="A75" s="8" t="s">
        <v>78</v>
      </c>
      <c r="B75" s="87">
        <f>SUM(B76:B82)</f>
        <v>0</v>
      </c>
      <c r="C75" s="87">
        <f t="shared" ref="C75:G75" si="20">SUM(C76:C82)</f>
        <v>0</v>
      </c>
      <c r="D75" s="87">
        <f t="shared" si="20"/>
        <v>0</v>
      </c>
      <c r="E75" s="87">
        <f t="shared" si="20"/>
        <v>0</v>
      </c>
      <c r="F75" s="87">
        <f t="shared" si="20"/>
        <v>0</v>
      </c>
      <c r="G75" s="87">
        <f t="shared" si="20"/>
        <v>0</v>
      </c>
    </row>
    <row r="76" spans="1:8">
      <c r="A76" s="9" t="s">
        <v>79</v>
      </c>
      <c r="B76" s="87"/>
      <c r="C76" s="87"/>
      <c r="D76" s="87">
        <f t="shared" si="8"/>
        <v>0</v>
      </c>
      <c r="E76" s="87"/>
      <c r="F76" s="87"/>
      <c r="G76" s="87">
        <f t="shared" ref="G76:G82" si="21">D76-E76</f>
        <v>0</v>
      </c>
      <c r="H76" s="53" t="s">
        <v>214</v>
      </c>
    </row>
    <row r="77" spans="1:8">
      <c r="A77" s="9" t="s">
        <v>80</v>
      </c>
      <c r="B77" s="87"/>
      <c r="C77" s="87"/>
      <c r="D77" s="87">
        <f t="shared" si="8"/>
        <v>0</v>
      </c>
      <c r="E77" s="87"/>
      <c r="F77" s="87"/>
      <c r="G77" s="87">
        <f t="shared" si="21"/>
        <v>0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0</v>
      </c>
      <c r="C84" s="86">
        <f t="shared" ref="C84:G84" si="22">C85+C93+C103+C113+C123+C133+C137+C146+C150</f>
        <v>823413</v>
      </c>
      <c r="D84" s="86">
        <f t="shared" si="22"/>
        <v>823413</v>
      </c>
      <c r="E84" s="86">
        <f t="shared" si="22"/>
        <v>0</v>
      </c>
      <c r="F84" s="86">
        <f t="shared" si="22"/>
        <v>0</v>
      </c>
      <c r="G84" s="86">
        <f t="shared" si="22"/>
        <v>823413</v>
      </c>
    </row>
    <row r="85" spans="1:8">
      <c r="A85" s="8" t="s">
        <v>13</v>
      </c>
      <c r="B85" s="87">
        <f>SUM(B86:B92)</f>
        <v>0</v>
      </c>
      <c r="C85" s="87">
        <f t="shared" ref="C85:G85" si="23">SUM(C86:C92)</f>
        <v>0</v>
      </c>
      <c r="D85" s="87">
        <f t="shared" si="23"/>
        <v>0</v>
      </c>
      <c r="E85" s="87">
        <f t="shared" si="23"/>
        <v>0</v>
      </c>
      <c r="F85" s="87">
        <f t="shared" si="23"/>
        <v>0</v>
      </c>
      <c r="G85" s="87">
        <f t="shared" si="23"/>
        <v>0</v>
      </c>
    </row>
    <row r="86" spans="1:8">
      <c r="A86" s="9" t="s">
        <v>14</v>
      </c>
      <c r="B86" s="87"/>
      <c r="C86" s="87"/>
      <c r="D86" s="87">
        <f t="shared" ref="D86:D92" si="24">B86+C86</f>
        <v>0</v>
      </c>
      <c r="E86" s="87"/>
      <c r="F86" s="87"/>
      <c r="G86" s="87">
        <f t="shared" ref="G86:G92" si="25">D86-E86</f>
        <v>0</v>
      </c>
      <c r="H86" s="54" t="s">
        <v>221</v>
      </c>
    </row>
    <row r="87" spans="1:8">
      <c r="A87" s="9" t="s">
        <v>15</v>
      </c>
      <c r="B87" s="87"/>
      <c r="C87" s="87"/>
      <c r="D87" s="87">
        <f t="shared" si="24"/>
        <v>0</v>
      </c>
      <c r="E87" s="87"/>
      <c r="F87" s="87"/>
      <c r="G87" s="87">
        <f t="shared" si="25"/>
        <v>0</v>
      </c>
      <c r="H87" s="54" t="s">
        <v>222</v>
      </c>
    </row>
    <row r="88" spans="1:8">
      <c r="A88" s="9" t="s">
        <v>16</v>
      </c>
      <c r="B88" s="87"/>
      <c r="C88" s="87"/>
      <c r="D88" s="87">
        <f t="shared" si="24"/>
        <v>0</v>
      </c>
      <c r="E88" s="87"/>
      <c r="F88" s="87"/>
      <c r="G88" s="87">
        <f t="shared" si="25"/>
        <v>0</v>
      </c>
      <c r="H88" s="54" t="s">
        <v>223</v>
      </c>
    </row>
    <row r="89" spans="1:8">
      <c r="A89" s="9" t="s">
        <v>17</v>
      </c>
      <c r="B89" s="87"/>
      <c r="C89" s="87"/>
      <c r="D89" s="87">
        <f t="shared" si="24"/>
        <v>0</v>
      </c>
      <c r="E89" s="87"/>
      <c r="F89" s="87"/>
      <c r="G89" s="87">
        <f t="shared" si="25"/>
        <v>0</v>
      </c>
      <c r="H89" s="54" t="s">
        <v>224</v>
      </c>
    </row>
    <row r="90" spans="1:8">
      <c r="A90" s="9" t="s">
        <v>18</v>
      </c>
      <c r="B90" s="87"/>
      <c r="C90" s="87"/>
      <c r="D90" s="87">
        <f t="shared" si="24"/>
        <v>0</v>
      </c>
      <c r="E90" s="87"/>
      <c r="F90" s="87"/>
      <c r="G90" s="87">
        <f t="shared" si="25"/>
        <v>0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0</v>
      </c>
      <c r="C93" s="87">
        <f t="shared" ref="C93:G93" si="26">SUM(C94:C102)</f>
        <v>0</v>
      </c>
      <c r="D93" s="87">
        <f t="shared" si="26"/>
        <v>0</v>
      </c>
      <c r="E93" s="87">
        <f t="shared" si="26"/>
        <v>0</v>
      </c>
      <c r="F93" s="87">
        <f t="shared" si="26"/>
        <v>0</v>
      </c>
      <c r="G93" s="87">
        <f t="shared" si="26"/>
        <v>0</v>
      </c>
    </row>
    <row r="94" spans="1:8">
      <c r="A94" s="9" t="s">
        <v>22</v>
      </c>
      <c r="B94" s="87"/>
      <c r="C94" s="87"/>
      <c r="D94" s="87">
        <f t="shared" ref="D94:D102" si="27">B94+C94</f>
        <v>0</v>
      </c>
      <c r="E94" s="87"/>
      <c r="F94" s="87"/>
      <c r="G94" s="87">
        <f t="shared" ref="G94:G102" si="28">D94-E94</f>
        <v>0</v>
      </c>
      <c r="H94" s="55" t="s">
        <v>228</v>
      </c>
    </row>
    <row r="95" spans="1:8">
      <c r="A95" s="9" t="s">
        <v>23</v>
      </c>
      <c r="B95" s="87"/>
      <c r="C95" s="87"/>
      <c r="D95" s="87">
        <f t="shared" si="27"/>
        <v>0</v>
      </c>
      <c r="E95" s="87"/>
      <c r="F95" s="87"/>
      <c r="G95" s="87">
        <f t="shared" si="28"/>
        <v>0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87"/>
      <c r="C97" s="87"/>
      <c r="D97" s="87">
        <f t="shared" si="27"/>
        <v>0</v>
      </c>
      <c r="E97" s="87"/>
      <c r="F97" s="87"/>
      <c r="G97" s="87">
        <f t="shared" si="28"/>
        <v>0</v>
      </c>
      <c r="H97" s="55" t="s">
        <v>231</v>
      </c>
    </row>
    <row r="98" spans="1:8">
      <c r="A98" s="2" t="s">
        <v>26</v>
      </c>
      <c r="B98" s="87"/>
      <c r="C98" s="87"/>
      <c r="D98" s="87">
        <f t="shared" si="27"/>
        <v>0</v>
      </c>
      <c r="E98" s="87"/>
      <c r="F98" s="87"/>
      <c r="G98" s="87">
        <f t="shared" si="28"/>
        <v>0</v>
      </c>
      <c r="H98" s="55" t="s">
        <v>232</v>
      </c>
    </row>
    <row r="99" spans="1:8">
      <c r="A99" s="9" t="s">
        <v>27</v>
      </c>
      <c r="B99" s="87"/>
      <c r="C99" s="87"/>
      <c r="D99" s="87">
        <f t="shared" si="27"/>
        <v>0</v>
      </c>
      <c r="E99" s="87"/>
      <c r="F99" s="87"/>
      <c r="G99" s="87">
        <f t="shared" si="28"/>
        <v>0</v>
      </c>
      <c r="H99" s="55" t="s">
        <v>233</v>
      </c>
    </row>
    <row r="100" spans="1:8">
      <c r="A100" s="9" t="s">
        <v>28</v>
      </c>
      <c r="B100" s="87"/>
      <c r="C100" s="87"/>
      <c r="D100" s="87">
        <f t="shared" si="27"/>
        <v>0</v>
      </c>
      <c r="E100" s="87"/>
      <c r="F100" s="87"/>
      <c r="G100" s="87">
        <f t="shared" si="28"/>
        <v>0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87"/>
      <c r="C102" s="87"/>
      <c r="D102" s="87">
        <f t="shared" si="27"/>
        <v>0</v>
      </c>
      <c r="E102" s="87"/>
      <c r="F102" s="87"/>
      <c r="G102" s="87">
        <f t="shared" si="28"/>
        <v>0</v>
      </c>
      <c r="H102" s="55" t="s">
        <v>236</v>
      </c>
    </row>
    <row r="103" spans="1:8">
      <c r="A103" s="8" t="s">
        <v>31</v>
      </c>
      <c r="B103" s="87">
        <f>SUM(B104:B112)</f>
        <v>0</v>
      </c>
      <c r="C103" s="87">
        <f t="shared" ref="C103:G103" si="29">SUM(C104:C112)</f>
        <v>0</v>
      </c>
      <c r="D103" s="87">
        <f t="shared" si="29"/>
        <v>0</v>
      </c>
      <c r="E103" s="87">
        <f t="shared" si="29"/>
        <v>0</v>
      </c>
      <c r="F103" s="87">
        <f t="shared" si="29"/>
        <v>0</v>
      </c>
      <c r="G103" s="87">
        <f t="shared" si="29"/>
        <v>0</v>
      </c>
    </row>
    <row r="104" spans="1:8">
      <c r="A104" s="9" t="s">
        <v>32</v>
      </c>
      <c r="B104" s="87"/>
      <c r="C104" s="87"/>
      <c r="D104" s="87">
        <f t="shared" ref="D104:D112" si="30">B104+C104</f>
        <v>0</v>
      </c>
      <c r="E104" s="87"/>
      <c r="F104" s="87"/>
      <c r="G104" s="87">
        <f t="shared" ref="G104:G112" si="31">D104-E104</f>
        <v>0</v>
      </c>
      <c r="H104" s="56" t="s">
        <v>237</v>
      </c>
    </row>
    <row r="105" spans="1:8">
      <c r="A105" s="9" t="s">
        <v>33</v>
      </c>
      <c r="B105" s="87"/>
      <c r="C105" s="87"/>
      <c r="D105" s="87">
        <f t="shared" si="30"/>
        <v>0</v>
      </c>
      <c r="E105" s="87"/>
      <c r="F105" s="87"/>
      <c r="G105" s="87">
        <f t="shared" si="31"/>
        <v>0</v>
      </c>
      <c r="H105" s="56" t="s">
        <v>238</v>
      </c>
    </row>
    <row r="106" spans="1:8">
      <c r="A106" s="9" t="s">
        <v>34</v>
      </c>
      <c r="B106" s="87"/>
      <c r="C106" s="87"/>
      <c r="D106" s="87">
        <f t="shared" si="30"/>
        <v>0</v>
      </c>
      <c r="E106" s="87"/>
      <c r="F106" s="87"/>
      <c r="G106" s="87">
        <f t="shared" si="31"/>
        <v>0</v>
      </c>
      <c r="H106" s="56" t="s">
        <v>239</v>
      </c>
    </row>
    <row r="107" spans="1:8">
      <c r="A107" s="9" t="s">
        <v>35</v>
      </c>
      <c r="B107" s="87"/>
      <c r="C107" s="87"/>
      <c r="D107" s="87">
        <f t="shared" si="30"/>
        <v>0</v>
      </c>
      <c r="E107" s="87"/>
      <c r="F107" s="87"/>
      <c r="G107" s="87">
        <f t="shared" si="31"/>
        <v>0</v>
      </c>
      <c r="H107" s="56" t="s">
        <v>240</v>
      </c>
    </row>
    <row r="108" spans="1:8">
      <c r="A108" s="9" t="s">
        <v>36</v>
      </c>
      <c r="B108" s="87"/>
      <c r="C108" s="87"/>
      <c r="D108" s="87">
        <f t="shared" si="30"/>
        <v>0</v>
      </c>
      <c r="E108" s="87"/>
      <c r="F108" s="87"/>
      <c r="G108" s="87">
        <f t="shared" si="31"/>
        <v>0</v>
      </c>
      <c r="H108" s="56" t="s">
        <v>241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242</v>
      </c>
    </row>
    <row r="110" spans="1:8">
      <c r="A110" s="9" t="s">
        <v>38</v>
      </c>
      <c r="B110" s="87"/>
      <c r="C110" s="87"/>
      <c r="D110" s="87">
        <f t="shared" si="30"/>
        <v>0</v>
      </c>
      <c r="E110" s="87"/>
      <c r="F110" s="87"/>
      <c r="G110" s="87">
        <f t="shared" si="31"/>
        <v>0</v>
      </c>
      <c r="H110" s="56" t="s">
        <v>243</v>
      </c>
    </row>
    <row r="111" spans="1:8">
      <c r="A111" s="9" t="s">
        <v>39</v>
      </c>
      <c r="B111" s="87"/>
      <c r="C111" s="87"/>
      <c r="D111" s="87">
        <f t="shared" si="30"/>
        <v>0</v>
      </c>
      <c r="E111" s="87"/>
      <c r="F111" s="87"/>
      <c r="G111" s="87">
        <f t="shared" si="31"/>
        <v>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0</v>
      </c>
      <c r="C113" s="87">
        <f t="shared" ref="C113:G113" si="32">SUM(C114:C122)</f>
        <v>0</v>
      </c>
      <c r="D113" s="87">
        <f t="shared" si="32"/>
        <v>0</v>
      </c>
      <c r="E113" s="87">
        <f t="shared" si="32"/>
        <v>0</v>
      </c>
      <c r="F113" s="87">
        <f t="shared" si="32"/>
        <v>0</v>
      </c>
      <c r="G113" s="87">
        <f t="shared" si="32"/>
        <v>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87"/>
      <c r="C117" s="87"/>
      <c r="D117" s="87">
        <f t="shared" si="33"/>
        <v>0</v>
      </c>
      <c r="E117" s="87"/>
      <c r="F117" s="87"/>
      <c r="G117" s="87">
        <f t="shared" si="34"/>
        <v>0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0</v>
      </c>
      <c r="C123" s="87">
        <f t="shared" ref="C123:G123" si="35">SUM(C124:C132)</f>
        <v>823413</v>
      </c>
      <c r="D123" s="87">
        <f t="shared" si="35"/>
        <v>823413</v>
      </c>
      <c r="E123" s="87">
        <f t="shared" si="35"/>
        <v>0</v>
      </c>
      <c r="F123" s="87">
        <f t="shared" si="35"/>
        <v>0</v>
      </c>
      <c r="G123" s="87">
        <f t="shared" si="35"/>
        <v>823413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253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118">
        <v>0</v>
      </c>
      <c r="C129" s="118">
        <v>823413</v>
      </c>
      <c r="D129" s="87">
        <f t="shared" si="36"/>
        <v>823413</v>
      </c>
      <c r="E129" s="118">
        <v>0</v>
      </c>
      <c r="F129" s="118">
        <v>0</v>
      </c>
      <c r="G129" s="87">
        <f t="shared" si="37"/>
        <v>823413</v>
      </c>
      <c r="H129" s="58" t="s">
        <v>258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0</v>
      </c>
      <c r="C133" s="87">
        <f t="shared" ref="C133:G133" si="38">SUM(C134:C136)</f>
        <v>0</v>
      </c>
      <c r="D133" s="87">
        <f t="shared" si="38"/>
        <v>0</v>
      </c>
      <c r="E133" s="87">
        <f t="shared" si="38"/>
        <v>0</v>
      </c>
      <c r="F133" s="87">
        <f t="shared" si="38"/>
        <v>0</v>
      </c>
      <c r="G133" s="87">
        <f t="shared" si="38"/>
        <v>0</v>
      </c>
    </row>
    <row r="134" spans="1:8">
      <c r="A134" s="9" t="s">
        <v>62</v>
      </c>
      <c r="B134" s="87"/>
      <c r="C134" s="87"/>
      <c r="D134" s="87">
        <f t="shared" ref="D134:D157" si="39">B134+C134</f>
        <v>0</v>
      </c>
      <c r="E134" s="87"/>
      <c r="F134" s="87"/>
      <c r="G134" s="87">
        <f t="shared" ref="G134:G136" si="40">D134-E134</f>
        <v>0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66451795.68</v>
      </c>
      <c r="C159" s="86">
        <f t="shared" ref="C159:G159" si="47">C9+C84</f>
        <v>823412.99999999953</v>
      </c>
      <c r="D159" s="86">
        <f t="shared" si="47"/>
        <v>67275208.680000007</v>
      </c>
      <c r="E159" s="86">
        <f t="shared" si="47"/>
        <v>54496188.360000007</v>
      </c>
      <c r="F159" s="86">
        <f t="shared" si="47"/>
        <v>54393472.430000007</v>
      </c>
      <c r="G159" s="86">
        <f t="shared" si="47"/>
        <v>12779020.319999997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1" t="s">
        <v>88</v>
      </c>
      <c r="B1" s="91"/>
      <c r="C1" s="91"/>
      <c r="D1" s="91"/>
      <c r="E1" s="91"/>
      <c r="F1" s="91"/>
      <c r="G1" s="91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09" t="s">
        <v>1</v>
      </c>
      <c r="B3" s="110"/>
      <c r="C3" s="110"/>
      <c r="D3" s="110"/>
      <c r="E3" s="110"/>
      <c r="F3" s="110"/>
      <c r="G3" s="111"/>
    </row>
    <row r="4" spans="1:7">
      <c r="A4" s="109" t="s">
        <v>89</v>
      </c>
      <c r="B4" s="110"/>
      <c r="C4" s="110"/>
      <c r="D4" s="110"/>
      <c r="E4" s="110"/>
      <c r="F4" s="110"/>
      <c r="G4" s="111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4</v>
      </c>
      <c r="B7" s="103" t="s">
        <v>5</v>
      </c>
      <c r="C7" s="103"/>
      <c r="D7" s="103"/>
      <c r="E7" s="103"/>
      <c r="F7" s="103"/>
      <c r="G7" s="104" t="s">
        <v>6</v>
      </c>
    </row>
    <row r="8" spans="1:7" ht="30">
      <c r="A8" s="98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5"/>
    </row>
    <row r="9" spans="1:7">
      <c r="A9" s="14" t="s">
        <v>93</v>
      </c>
      <c r="B9" s="81">
        <f>SUM(B10:B18)</f>
        <v>66451795.68</v>
      </c>
      <c r="C9" s="81">
        <f t="shared" ref="C9:G9" si="0">SUM(C10:C18)</f>
        <v>0</v>
      </c>
      <c r="D9" s="81">
        <f t="shared" si="0"/>
        <v>66451795.68</v>
      </c>
      <c r="E9" s="81">
        <f t="shared" si="0"/>
        <v>54496188.359999999</v>
      </c>
      <c r="F9" s="81">
        <f t="shared" si="0"/>
        <v>54393472.43</v>
      </c>
      <c r="G9" s="81">
        <f t="shared" si="0"/>
        <v>11955607.32</v>
      </c>
    </row>
    <row r="10" spans="1:7">
      <c r="A10" s="119">
        <v>3112</v>
      </c>
      <c r="B10" s="120">
        <v>66451795.68</v>
      </c>
      <c r="C10" s="120">
        <v>0</v>
      </c>
      <c r="D10" s="82">
        <f>B10+C10</f>
        <v>66451795.68</v>
      </c>
      <c r="E10" s="120">
        <v>54496188.359999999</v>
      </c>
      <c r="F10" s="120">
        <v>54393472.43</v>
      </c>
      <c r="G10" s="82">
        <f>D10-E10</f>
        <v>11955607.32</v>
      </c>
    </row>
    <row r="11" spans="1:7">
      <c r="A11" s="119">
        <v>3112</v>
      </c>
      <c r="B11" s="120">
        <v>0</v>
      </c>
      <c r="C11" s="120">
        <v>0</v>
      </c>
      <c r="D11" s="82">
        <f t="shared" ref="D11:D17" si="1">B11+C11</f>
        <v>0</v>
      </c>
      <c r="E11" s="120">
        <v>0</v>
      </c>
      <c r="F11" s="120">
        <v>0</v>
      </c>
      <c r="G11" s="82">
        <f t="shared" ref="G11:G17" si="2">D11-E11</f>
        <v>0</v>
      </c>
    </row>
    <row r="12" spans="1:7">
      <c r="A12" s="18" t="s">
        <v>95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96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97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98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99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100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101</v>
      </c>
      <c r="B18" s="83"/>
      <c r="C18" s="83"/>
      <c r="D18" s="83"/>
      <c r="E18" s="83"/>
      <c r="F18" s="83"/>
      <c r="G18" s="83"/>
    </row>
    <row r="19" spans="1:7">
      <c r="A19" s="15" t="s">
        <v>102</v>
      </c>
      <c r="B19" s="84">
        <f>SUM(B20:B28)</f>
        <v>0</v>
      </c>
      <c r="C19" s="84">
        <f t="shared" ref="C19:G19" si="3">SUM(C20:C28)</f>
        <v>823413</v>
      </c>
      <c r="D19" s="84">
        <f t="shared" si="3"/>
        <v>823413</v>
      </c>
      <c r="E19" s="84">
        <f t="shared" si="3"/>
        <v>0</v>
      </c>
      <c r="F19" s="84">
        <f t="shared" si="3"/>
        <v>0</v>
      </c>
      <c r="G19" s="84">
        <f t="shared" si="3"/>
        <v>823413</v>
      </c>
    </row>
    <row r="20" spans="1:7">
      <c r="A20" s="119">
        <v>3112</v>
      </c>
      <c r="B20" s="120">
        <v>0</v>
      </c>
      <c r="C20" s="120">
        <v>823413</v>
      </c>
      <c r="D20" s="82">
        <f t="shared" ref="D20:D28" si="4">B20+C20</f>
        <v>823413</v>
      </c>
      <c r="E20" s="120">
        <v>0</v>
      </c>
      <c r="F20" s="120">
        <v>0</v>
      </c>
      <c r="G20" s="82">
        <f t="shared" ref="G20:G28" si="5">D20-E20</f>
        <v>823413</v>
      </c>
    </row>
    <row r="21" spans="1:7">
      <c r="A21" s="18" t="s">
        <v>94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95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96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97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98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99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100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101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66451795.68</v>
      </c>
      <c r="C29" s="84">
        <f t="shared" ref="C29:F29" si="6">C9+C19</f>
        <v>823413</v>
      </c>
      <c r="D29" s="84">
        <f>B29+C29</f>
        <v>67275208.680000007</v>
      </c>
      <c r="E29" s="84">
        <f t="shared" si="6"/>
        <v>54496188.359999999</v>
      </c>
      <c r="F29" s="84">
        <f t="shared" si="6"/>
        <v>54393472.43</v>
      </c>
      <c r="G29" s="84">
        <f>D29-E29</f>
        <v>12779020.320000008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5" t="s">
        <v>103</v>
      </c>
      <c r="B1" s="116"/>
      <c r="C1" s="116"/>
      <c r="D1" s="116"/>
      <c r="E1" s="116"/>
      <c r="F1" s="116"/>
      <c r="G1" s="116"/>
    </row>
    <row r="2" spans="1:8">
      <c r="A2" s="106" t="s">
        <v>342</v>
      </c>
      <c r="B2" s="107"/>
      <c r="C2" s="107"/>
      <c r="D2" s="107"/>
      <c r="E2" s="107"/>
      <c r="F2" s="107"/>
      <c r="G2" s="108"/>
    </row>
    <row r="3" spans="1:8">
      <c r="A3" s="109" t="s">
        <v>104</v>
      </c>
      <c r="B3" s="110"/>
      <c r="C3" s="110"/>
      <c r="D3" s="110"/>
      <c r="E3" s="110"/>
      <c r="F3" s="110"/>
      <c r="G3" s="111"/>
    </row>
    <row r="4" spans="1:8">
      <c r="A4" s="109" t="s">
        <v>105</v>
      </c>
      <c r="B4" s="110"/>
      <c r="C4" s="110"/>
      <c r="D4" s="110"/>
      <c r="E4" s="110"/>
      <c r="F4" s="110"/>
      <c r="G4" s="111"/>
    </row>
    <row r="5" spans="1:8">
      <c r="A5" s="112" t="s">
        <v>343</v>
      </c>
      <c r="B5" s="113"/>
      <c r="C5" s="113"/>
      <c r="D5" s="113"/>
      <c r="E5" s="113"/>
      <c r="F5" s="113"/>
      <c r="G5" s="114"/>
    </row>
    <row r="6" spans="1:8">
      <c r="A6" s="99" t="s">
        <v>3</v>
      </c>
      <c r="B6" s="100"/>
      <c r="C6" s="100"/>
      <c r="D6" s="100"/>
      <c r="E6" s="100"/>
      <c r="F6" s="100"/>
      <c r="G6" s="101"/>
    </row>
    <row r="7" spans="1:8">
      <c r="A7" s="110" t="s">
        <v>4</v>
      </c>
      <c r="B7" s="99" t="s">
        <v>5</v>
      </c>
      <c r="C7" s="100"/>
      <c r="D7" s="100"/>
      <c r="E7" s="100"/>
      <c r="F7" s="101"/>
      <c r="G7" s="94" t="s">
        <v>106</v>
      </c>
    </row>
    <row r="8" spans="1:8" ht="30">
      <c r="A8" s="110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3"/>
    </row>
    <row r="9" spans="1:8">
      <c r="A9" s="25" t="s">
        <v>108</v>
      </c>
      <c r="B9" s="75">
        <f>B10+B19+B27+B37</f>
        <v>66451795.68</v>
      </c>
      <c r="C9" s="75">
        <f t="shared" ref="C9:G9" si="0">C10+C19+C27+C37</f>
        <v>0</v>
      </c>
      <c r="D9" s="75">
        <f t="shared" si="0"/>
        <v>66451795.68</v>
      </c>
      <c r="E9" s="75">
        <f t="shared" si="0"/>
        <v>54496188.359999999</v>
      </c>
      <c r="F9" s="75">
        <f t="shared" si="0"/>
        <v>54393472.43</v>
      </c>
      <c r="G9" s="75">
        <f t="shared" si="0"/>
        <v>11955607.32</v>
      </c>
    </row>
    <row r="10" spans="1:8">
      <c r="A10" s="26" t="s">
        <v>109</v>
      </c>
      <c r="B10" s="76">
        <f>SUM(B11:B18)</f>
        <v>0</v>
      </c>
      <c r="C10" s="76">
        <f t="shared" ref="C10:G10" si="1">SUM(C11:C18)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</row>
    <row r="11" spans="1:8">
      <c r="A11" s="30" t="s">
        <v>110</v>
      </c>
      <c r="B11" s="76"/>
      <c r="C11" s="76"/>
      <c r="D11" s="76">
        <f>B11+C11</f>
        <v>0</v>
      </c>
      <c r="E11" s="76"/>
      <c r="F11" s="76"/>
      <c r="G11" s="76">
        <f>D11-E11</f>
        <v>0</v>
      </c>
      <c r="H11" s="63" t="s">
        <v>282</v>
      </c>
    </row>
    <row r="12" spans="1:8">
      <c r="A12" s="30" t="s">
        <v>111</v>
      </c>
      <c r="B12" s="76"/>
      <c r="C12" s="76"/>
      <c r="D12" s="76">
        <f t="shared" ref="D12:D18" si="2">B12+C12</f>
        <v>0</v>
      </c>
      <c r="E12" s="76"/>
      <c r="F12" s="76"/>
      <c r="G12" s="76">
        <f t="shared" ref="G12:G18" si="3">D12-E12</f>
        <v>0</v>
      </c>
      <c r="H12" s="63" t="s">
        <v>283</v>
      </c>
    </row>
    <row r="13" spans="1:8">
      <c r="A13" s="30" t="s">
        <v>112</v>
      </c>
      <c r="B13" s="76"/>
      <c r="C13" s="76"/>
      <c r="D13" s="76">
        <f t="shared" si="2"/>
        <v>0</v>
      </c>
      <c r="E13" s="76"/>
      <c r="F13" s="76"/>
      <c r="G13" s="76">
        <f t="shared" si="3"/>
        <v>0</v>
      </c>
      <c r="H13" s="63" t="s">
        <v>284</v>
      </c>
    </row>
    <row r="14" spans="1:8">
      <c r="A14" s="30" t="s">
        <v>113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114</v>
      </c>
      <c r="B15" s="76"/>
      <c r="C15" s="76"/>
      <c r="D15" s="76">
        <f t="shared" si="2"/>
        <v>0</v>
      </c>
      <c r="E15" s="76"/>
      <c r="F15" s="76"/>
      <c r="G15" s="76">
        <f t="shared" si="3"/>
        <v>0</v>
      </c>
      <c r="H15" s="63" t="s">
        <v>286</v>
      </c>
    </row>
    <row r="16" spans="1:8">
      <c r="A16" s="30" t="s">
        <v>115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116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117</v>
      </c>
      <c r="B18" s="76"/>
      <c r="C18" s="76"/>
      <c r="D18" s="76">
        <f t="shared" si="2"/>
        <v>0</v>
      </c>
      <c r="E18" s="76"/>
      <c r="F18" s="76"/>
      <c r="G18" s="76">
        <f t="shared" si="3"/>
        <v>0</v>
      </c>
      <c r="H18" s="63" t="s">
        <v>289</v>
      </c>
    </row>
    <row r="19" spans="1:8">
      <c r="A19" s="26" t="s">
        <v>118</v>
      </c>
      <c r="B19" s="76">
        <f>SUM(B20:B26)</f>
        <v>66451795.68</v>
      </c>
      <c r="C19" s="76">
        <f t="shared" ref="C19:G19" si="4">SUM(C20:C26)</f>
        <v>0</v>
      </c>
      <c r="D19" s="76">
        <f t="shared" si="4"/>
        <v>66451795.68</v>
      </c>
      <c r="E19" s="76">
        <f t="shared" si="4"/>
        <v>54496188.359999999</v>
      </c>
      <c r="F19" s="76">
        <f t="shared" si="4"/>
        <v>54393472.43</v>
      </c>
      <c r="G19" s="76">
        <f t="shared" si="4"/>
        <v>11955607.32</v>
      </c>
    </row>
    <row r="20" spans="1:8">
      <c r="A20" s="30" t="s">
        <v>119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290</v>
      </c>
    </row>
    <row r="21" spans="1:8">
      <c r="A21" s="30" t="s">
        <v>120</v>
      </c>
      <c r="B21" s="121">
        <v>66451795.68</v>
      </c>
      <c r="C21" s="121">
        <v>0</v>
      </c>
      <c r="D21" s="76">
        <f t="shared" si="5"/>
        <v>66451795.68</v>
      </c>
      <c r="E21" s="121">
        <v>54496188.359999999</v>
      </c>
      <c r="F21" s="121">
        <v>54393472.43</v>
      </c>
      <c r="G21" s="76">
        <f t="shared" si="6"/>
        <v>11955607.32</v>
      </c>
      <c r="H21" s="64" t="s">
        <v>291</v>
      </c>
    </row>
    <row r="22" spans="1:8">
      <c r="A22" s="30" t="s">
        <v>121</v>
      </c>
      <c r="B22" s="76"/>
      <c r="C22" s="76"/>
      <c r="D22" s="76">
        <f t="shared" si="5"/>
        <v>0</v>
      </c>
      <c r="E22" s="76"/>
      <c r="F22" s="76"/>
      <c r="G22" s="76">
        <f t="shared" si="6"/>
        <v>0</v>
      </c>
      <c r="H22" s="64" t="s">
        <v>292</v>
      </c>
    </row>
    <row r="23" spans="1:8">
      <c r="A23" s="30" t="s">
        <v>122</v>
      </c>
      <c r="B23" s="76"/>
      <c r="C23" s="76"/>
      <c r="D23" s="76">
        <f t="shared" si="5"/>
        <v>0</v>
      </c>
      <c r="E23" s="76"/>
      <c r="F23" s="76"/>
      <c r="G23" s="76">
        <f t="shared" si="6"/>
        <v>0</v>
      </c>
      <c r="H23" s="64" t="s">
        <v>293</v>
      </c>
    </row>
    <row r="24" spans="1:8">
      <c r="A24" s="30" t="s">
        <v>123</v>
      </c>
      <c r="B24" s="76"/>
      <c r="C24" s="76"/>
      <c r="D24" s="76">
        <f t="shared" si="5"/>
        <v>0</v>
      </c>
      <c r="E24" s="76"/>
      <c r="F24" s="76"/>
      <c r="G24" s="76">
        <f t="shared" si="6"/>
        <v>0</v>
      </c>
      <c r="H24" s="64" t="s">
        <v>294</v>
      </c>
    </row>
    <row r="25" spans="1:8">
      <c r="A25" s="30" t="s">
        <v>124</v>
      </c>
      <c r="B25" s="76"/>
      <c r="C25" s="76"/>
      <c r="D25" s="76">
        <f t="shared" si="5"/>
        <v>0</v>
      </c>
      <c r="E25" s="76"/>
      <c r="F25" s="76"/>
      <c r="G25" s="76">
        <f t="shared" si="6"/>
        <v>0</v>
      </c>
      <c r="H25" s="64" t="s">
        <v>295</v>
      </c>
    </row>
    <row r="26" spans="1:8">
      <c r="A26" s="30" t="s">
        <v>125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126</v>
      </c>
      <c r="B27" s="76">
        <f>SUM(B28:B36)</f>
        <v>0</v>
      </c>
      <c r="C27" s="76">
        <f t="shared" ref="C27:G27" si="7">SUM(C28:C36)</f>
        <v>0</v>
      </c>
      <c r="D27" s="76">
        <f t="shared" si="7"/>
        <v>0</v>
      </c>
      <c r="E27" s="76">
        <f t="shared" si="7"/>
        <v>0</v>
      </c>
      <c r="F27" s="76">
        <f t="shared" si="7"/>
        <v>0</v>
      </c>
      <c r="G27" s="76">
        <f t="shared" si="7"/>
        <v>0</v>
      </c>
    </row>
    <row r="28" spans="1:8">
      <c r="A28" s="32" t="s">
        <v>127</v>
      </c>
      <c r="B28" s="76"/>
      <c r="C28" s="76"/>
      <c r="D28" s="76">
        <f t="shared" ref="D28:D36" si="8">B28+C28</f>
        <v>0</v>
      </c>
      <c r="E28" s="76"/>
      <c r="F28" s="76"/>
      <c r="G28" s="76">
        <f t="shared" ref="G28:G36" si="9">D28-E28</f>
        <v>0</v>
      </c>
      <c r="H28" s="65" t="s">
        <v>297</v>
      </c>
    </row>
    <row r="29" spans="1:8">
      <c r="A29" s="30" t="s">
        <v>128</v>
      </c>
      <c r="B29" s="76"/>
      <c r="C29" s="76"/>
      <c r="D29" s="76">
        <f t="shared" si="8"/>
        <v>0</v>
      </c>
      <c r="E29" s="76"/>
      <c r="F29" s="76"/>
      <c r="G29" s="76">
        <f t="shared" si="9"/>
        <v>0</v>
      </c>
      <c r="H29" s="65" t="s">
        <v>298</v>
      </c>
    </row>
    <row r="30" spans="1:8">
      <c r="A30" s="30" t="s">
        <v>129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130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131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301</v>
      </c>
    </row>
    <row r="33" spans="1:8">
      <c r="A33" s="30" t="s">
        <v>132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133</v>
      </c>
      <c r="B34" s="76"/>
      <c r="C34" s="76"/>
      <c r="D34" s="76">
        <f t="shared" si="8"/>
        <v>0</v>
      </c>
      <c r="E34" s="76"/>
      <c r="F34" s="76"/>
      <c r="G34" s="76">
        <f t="shared" si="9"/>
        <v>0</v>
      </c>
      <c r="H34" s="65" t="s">
        <v>303</v>
      </c>
    </row>
    <row r="35" spans="1:8">
      <c r="A35" s="30" t="s">
        <v>134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135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136</v>
      </c>
      <c r="B37" s="76">
        <f>SUM(B38:B41)</f>
        <v>0</v>
      </c>
      <c r="C37" s="76">
        <f t="shared" ref="C37:G37" si="10">SUM(C38:C41)</f>
        <v>0</v>
      </c>
      <c r="D37" s="76">
        <f t="shared" si="10"/>
        <v>0</v>
      </c>
      <c r="E37" s="76">
        <f t="shared" si="10"/>
        <v>0</v>
      </c>
      <c r="F37" s="76">
        <f t="shared" si="10"/>
        <v>0</v>
      </c>
      <c r="G37" s="76">
        <f t="shared" si="10"/>
        <v>0</v>
      </c>
    </row>
    <row r="38" spans="1:8" ht="30">
      <c r="A38" s="32" t="s">
        <v>137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138</v>
      </c>
      <c r="B39" s="76"/>
      <c r="C39" s="76"/>
      <c r="D39" s="76">
        <f t="shared" si="11"/>
        <v>0</v>
      </c>
      <c r="E39" s="76"/>
      <c r="F39" s="76"/>
      <c r="G39" s="76">
        <f t="shared" si="12"/>
        <v>0</v>
      </c>
      <c r="H39" s="66" t="s">
        <v>307</v>
      </c>
    </row>
    <row r="40" spans="1:8">
      <c r="A40" s="32" t="s">
        <v>139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140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141</v>
      </c>
      <c r="B43" s="77">
        <f>B44+B53+B61+B71</f>
        <v>0</v>
      </c>
      <c r="C43" s="77">
        <f t="shared" ref="C43:G43" si="13">C44+C53+C61+C71</f>
        <v>823413</v>
      </c>
      <c r="D43" s="77">
        <f t="shared" si="13"/>
        <v>823413</v>
      </c>
      <c r="E43" s="77">
        <f t="shared" si="13"/>
        <v>0</v>
      </c>
      <c r="F43" s="77">
        <f t="shared" si="13"/>
        <v>0</v>
      </c>
      <c r="G43" s="77">
        <f t="shared" si="13"/>
        <v>823413</v>
      </c>
    </row>
    <row r="44" spans="1:8">
      <c r="A44" s="26" t="s">
        <v>142</v>
      </c>
      <c r="B44" s="76">
        <f>SUM(B45:B52)</f>
        <v>0</v>
      </c>
      <c r="C44" s="76">
        <f t="shared" ref="C44:G44" si="14">SUM(C45:C52)</f>
        <v>0</v>
      </c>
      <c r="D44" s="76">
        <f t="shared" si="14"/>
        <v>0</v>
      </c>
      <c r="E44" s="76">
        <f t="shared" si="14"/>
        <v>0</v>
      </c>
      <c r="F44" s="76">
        <f t="shared" si="14"/>
        <v>0</v>
      </c>
      <c r="G44" s="76">
        <f t="shared" si="14"/>
        <v>0</v>
      </c>
    </row>
    <row r="45" spans="1:8">
      <c r="A45" s="32" t="s">
        <v>110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111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112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113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114</v>
      </c>
      <c r="B49" s="76"/>
      <c r="C49" s="76"/>
      <c r="D49" s="76">
        <f t="shared" si="15"/>
        <v>0</v>
      </c>
      <c r="E49" s="76"/>
      <c r="F49" s="76"/>
      <c r="G49" s="76">
        <f t="shared" si="16"/>
        <v>0</v>
      </c>
      <c r="H49" s="67" t="s">
        <v>314</v>
      </c>
    </row>
    <row r="50" spans="1:8">
      <c r="A50" s="32" t="s">
        <v>115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116</v>
      </c>
      <c r="B51" s="76"/>
      <c r="C51" s="76"/>
      <c r="D51" s="76">
        <f t="shared" si="15"/>
        <v>0</v>
      </c>
      <c r="E51" s="76"/>
      <c r="F51" s="76"/>
      <c r="G51" s="76">
        <f t="shared" si="16"/>
        <v>0</v>
      </c>
      <c r="H51" s="67" t="s">
        <v>316</v>
      </c>
    </row>
    <row r="52" spans="1:8">
      <c r="A52" s="32" t="s">
        <v>117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118</v>
      </c>
      <c r="B53" s="76">
        <f>SUM(B54:B60)</f>
        <v>0</v>
      </c>
      <c r="C53" s="76">
        <f t="shared" ref="C53:G53" si="17">SUM(C54:C60)</f>
        <v>823413</v>
      </c>
      <c r="D53" s="76">
        <f t="shared" si="17"/>
        <v>823413</v>
      </c>
      <c r="E53" s="76">
        <f t="shared" si="17"/>
        <v>0</v>
      </c>
      <c r="F53" s="76">
        <f t="shared" si="17"/>
        <v>0</v>
      </c>
      <c r="G53" s="76">
        <f t="shared" si="17"/>
        <v>823413</v>
      </c>
    </row>
    <row r="54" spans="1:8">
      <c r="A54" s="32" t="s">
        <v>119</v>
      </c>
      <c r="B54" s="76"/>
      <c r="C54" s="76"/>
      <c r="D54" s="76">
        <f t="shared" ref="D54:D60" si="18">B54+C54</f>
        <v>0</v>
      </c>
      <c r="E54" s="76"/>
      <c r="F54" s="76"/>
      <c r="G54" s="76">
        <f t="shared" ref="G54:G60" si="19">D54-E54</f>
        <v>0</v>
      </c>
      <c r="H54" s="68" t="s">
        <v>318</v>
      </c>
    </row>
    <row r="55" spans="1:8">
      <c r="A55" s="32" t="s">
        <v>120</v>
      </c>
      <c r="B55" s="121">
        <v>0</v>
      </c>
      <c r="C55" s="121">
        <v>823413</v>
      </c>
      <c r="D55" s="76">
        <f t="shared" si="18"/>
        <v>823413</v>
      </c>
      <c r="E55" s="121">
        <v>0</v>
      </c>
      <c r="F55" s="121">
        <v>0</v>
      </c>
      <c r="G55" s="76">
        <f t="shared" si="19"/>
        <v>823413</v>
      </c>
      <c r="H55" s="68" t="s">
        <v>319</v>
      </c>
    </row>
    <row r="56" spans="1:8">
      <c r="A56" s="32" t="s">
        <v>121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122</v>
      </c>
      <c r="B57" s="76"/>
      <c r="C57" s="76"/>
      <c r="D57" s="76">
        <f t="shared" si="18"/>
        <v>0</v>
      </c>
      <c r="E57" s="76"/>
      <c r="F57" s="76"/>
      <c r="G57" s="76">
        <f t="shared" si="19"/>
        <v>0</v>
      </c>
      <c r="H57" s="68" t="s">
        <v>321</v>
      </c>
    </row>
    <row r="58" spans="1:8">
      <c r="A58" s="32" t="s">
        <v>123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124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125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126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127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128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326</v>
      </c>
    </row>
    <row r="64" spans="1:8">
      <c r="A64" s="32" t="s">
        <v>129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130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131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329</v>
      </c>
    </row>
    <row r="67" spans="1:8">
      <c r="A67" s="32" t="s">
        <v>132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133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134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135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143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137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138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139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140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66451795.68</v>
      </c>
      <c r="C77" s="77">
        <f t="shared" ref="C77:G77" si="26">C9+C43</f>
        <v>823413</v>
      </c>
      <c r="D77" s="77">
        <f t="shared" si="26"/>
        <v>67275208.680000007</v>
      </c>
      <c r="E77" s="77">
        <f t="shared" si="26"/>
        <v>54496188.359999999</v>
      </c>
      <c r="F77" s="77">
        <f t="shared" si="26"/>
        <v>54393472.43</v>
      </c>
      <c r="G77" s="77">
        <f t="shared" si="26"/>
        <v>12779020.32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1" t="s">
        <v>144</v>
      </c>
      <c r="B1" s="92"/>
      <c r="C1" s="92"/>
      <c r="D1" s="92"/>
      <c r="E1" s="92"/>
      <c r="F1" s="92"/>
      <c r="G1" s="92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12" t="s">
        <v>1</v>
      </c>
      <c r="B3" s="113"/>
      <c r="C3" s="113"/>
      <c r="D3" s="113"/>
      <c r="E3" s="113"/>
      <c r="F3" s="113"/>
      <c r="G3" s="114"/>
    </row>
    <row r="4" spans="1:7">
      <c r="A4" s="112" t="s">
        <v>145</v>
      </c>
      <c r="B4" s="113"/>
      <c r="C4" s="113"/>
      <c r="D4" s="113"/>
      <c r="E4" s="113"/>
      <c r="F4" s="113"/>
      <c r="G4" s="114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146</v>
      </c>
      <c r="B7" s="93" t="s">
        <v>5</v>
      </c>
      <c r="C7" s="93"/>
      <c r="D7" s="93"/>
      <c r="E7" s="93"/>
      <c r="F7" s="93"/>
      <c r="G7" s="93" t="s">
        <v>6</v>
      </c>
    </row>
    <row r="8" spans="1:7" ht="30">
      <c r="A8" s="98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7"/>
    </row>
    <row r="9" spans="1:7">
      <c r="A9" s="36" t="s">
        <v>147</v>
      </c>
      <c r="B9" s="71">
        <f>B10+B11+B12+B15+B16+B19</f>
        <v>26902537.670000002</v>
      </c>
      <c r="C9" s="71">
        <f t="shared" ref="C9:G9" si="0">C10+C11+C12+C15+C16+C19</f>
        <v>265400</v>
      </c>
      <c r="D9" s="71">
        <f t="shared" si="0"/>
        <v>27167937.670000002</v>
      </c>
      <c r="E9" s="71">
        <f t="shared" si="0"/>
        <v>25759193.48</v>
      </c>
      <c r="F9" s="71">
        <f t="shared" si="0"/>
        <v>25759193.48</v>
      </c>
      <c r="G9" s="71">
        <f t="shared" si="0"/>
        <v>1408744.1900000013</v>
      </c>
    </row>
    <row r="10" spans="1:7">
      <c r="A10" s="37" t="s">
        <v>148</v>
      </c>
      <c r="B10" s="122">
        <v>26902537.670000002</v>
      </c>
      <c r="C10" s="122">
        <v>265400</v>
      </c>
      <c r="D10" s="72">
        <f>B10+C10</f>
        <v>27167937.670000002</v>
      </c>
      <c r="E10" s="122">
        <v>25759193.48</v>
      </c>
      <c r="F10" s="122">
        <v>25759193.48</v>
      </c>
      <c r="G10" s="72">
        <f>D10-E10</f>
        <v>1408744.1900000013</v>
      </c>
    </row>
    <row r="11" spans="1:7">
      <c r="A11" s="37" t="s">
        <v>149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150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151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152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153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154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155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156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157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158</v>
      </c>
      <c r="B21" s="71">
        <f>B22+B23+B24+B27+B28+B31</f>
        <v>0</v>
      </c>
      <c r="C21" s="71">
        <f t="shared" ref="C21:G21" si="3">C22+C23+C24+C27+C28+C31</f>
        <v>0</v>
      </c>
      <c r="D21" s="71">
        <f t="shared" si="3"/>
        <v>0</v>
      </c>
      <c r="E21" s="71">
        <f t="shared" si="3"/>
        <v>0</v>
      </c>
      <c r="F21" s="71">
        <f t="shared" si="3"/>
        <v>0</v>
      </c>
      <c r="G21" s="71">
        <f t="shared" si="3"/>
        <v>0</v>
      </c>
    </row>
    <row r="22" spans="1:7">
      <c r="A22" s="37" t="s">
        <v>148</v>
      </c>
      <c r="B22" s="122">
        <v>0</v>
      </c>
      <c r="C22" s="122">
        <v>0</v>
      </c>
      <c r="D22" s="72">
        <f>B22+C22</f>
        <v>0</v>
      </c>
      <c r="E22" s="122">
        <v>0</v>
      </c>
      <c r="F22" s="122">
        <v>0</v>
      </c>
      <c r="G22" s="72">
        <f>D22-E22</f>
        <v>0</v>
      </c>
    </row>
    <row r="23" spans="1:7">
      <c r="A23" s="37" t="s">
        <v>149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150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151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152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153</v>
      </c>
      <c r="B27" s="72"/>
      <c r="C27" s="72"/>
      <c r="D27" s="72"/>
      <c r="E27" s="72"/>
      <c r="F27" s="72"/>
      <c r="G27" s="72"/>
    </row>
    <row r="28" spans="1:7" ht="30">
      <c r="A28" s="41" t="s">
        <v>154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155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156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157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159</v>
      </c>
      <c r="B33" s="71">
        <f>B9+B21</f>
        <v>26902537.670000002</v>
      </c>
      <c r="C33" s="71">
        <f t="shared" ref="C33:G33" si="6">C9+C21</f>
        <v>265400</v>
      </c>
      <c r="D33" s="71">
        <f t="shared" si="6"/>
        <v>27167937.670000002</v>
      </c>
      <c r="E33" s="71">
        <f t="shared" si="6"/>
        <v>25759193.48</v>
      </c>
      <c r="F33" s="71">
        <f t="shared" si="6"/>
        <v>25759193.48</v>
      </c>
      <c r="G33" s="71">
        <f t="shared" si="6"/>
        <v>1408744.1900000013</v>
      </c>
    </row>
    <row r="34" spans="1:7">
      <c r="A34" s="42"/>
      <c r="B34" s="74"/>
      <c r="C34" s="74"/>
      <c r="D34" s="74"/>
      <c r="E34" s="74"/>
      <c r="F34" s="74"/>
      <c r="G34" s="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2018-12-04T18:00:32Z</cp:lastPrinted>
  <dcterms:created xsi:type="dcterms:W3CDTF">2018-11-21T18:09:30Z</dcterms:created>
  <dcterms:modified xsi:type="dcterms:W3CDTF">2023-02-22T21:53:31Z</dcterms:modified>
</cp:coreProperties>
</file>